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5/"/>
    </mc:Choice>
  </mc:AlternateContent>
  <xr:revisionPtr revIDLastSave="0" documentId="8_{CA2EAB1E-DF2E-4A46-9573-7F6E5DA70F3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K16" i="5"/>
  <c r="E22" i="5"/>
  <c r="E21" i="5"/>
  <c r="E44" i="5"/>
  <c r="E39" i="5"/>
  <c r="K21" i="5"/>
  <c r="K20" i="5"/>
  <c r="K19" i="5"/>
  <c r="K17" i="5"/>
  <c r="E33" i="5"/>
  <c r="E19" i="5"/>
  <c r="E18" i="5"/>
  <c r="E17" i="5"/>
  <c r="E15" i="5"/>
  <c r="E43" i="5"/>
  <c r="E38" i="5"/>
  <c r="E32" i="5"/>
  <c r="E31" i="5"/>
  <c r="E29" i="5"/>
  <c r="E20" i="5"/>
  <c r="K18" i="5"/>
  <c r="E16" i="5"/>
  <c r="K15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22" i="5" l="1"/>
  <c r="E25" i="5"/>
  <c r="E45" i="5"/>
  <c r="E40" i="5"/>
  <c r="E35" i="5"/>
  <c r="E40" i="4"/>
  <c r="K21" i="4"/>
  <c r="E35" i="4"/>
  <c r="E27" i="4"/>
  <c r="K21" i="3"/>
  <c r="E35" i="3"/>
  <c r="K21" i="2"/>
  <c r="E35" i="2"/>
  <c r="E40" i="2"/>
  <c r="E27" i="2"/>
  <c r="I23" i="5" l="1"/>
  <c r="I24" i="5" s="1"/>
  <c r="I24" i="4"/>
  <c r="I26" i="4" s="1"/>
  <c r="I24" i="2"/>
  <c r="I26" i="2" s="1"/>
  <c r="I25" i="5" l="1"/>
  <c r="I26" i="5" s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<sst xmlns="http://schemas.openxmlformats.org/spreadsheetml/2006/main" count="356" uniqueCount="98">
  <si>
    <t>MANDATORY informations</t>
  </si>
  <si>
    <t>Pick-up Boutique</t>
  </si>
  <si>
    <t>Choose only one Boutique</t>
  </si>
  <si>
    <t>Name</t>
  </si>
  <si>
    <t>Company</t>
  </si>
  <si>
    <t>648 King Street West ,Toronto, ON</t>
  </si>
  <si>
    <t>kingstreet@leduff.ca</t>
  </si>
  <si>
    <t>Phone number</t>
  </si>
  <si>
    <t>200 Wellington Street ,Toronto, ON</t>
  </si>
  <si>
    <t>metrocentre@leduff.ca</t>
  </si>
  <si>
    <t>Email address</t>
  </si>
  <si>
    <t>25 The West Mall , Etobicoke, ON</t>
  </si>
  <si>
    <t>ken-s1@hotmail.com</t>
  </si>
  <si>
    <t>5650 Yonge Street, Wilowdale, ON</t>
  </si>
  <si>
    <t>brioche412@gmail.com</t>
  </si>
  <si>
    <t>DATE</t>
  </si>
  <si>
    <t>HOUR</t>
  </si>
  <si>
    <t>879 Bay Street, Toronto, ON</t>
  </si>
  <si>
    <t>brioche422@gmail.com</t>
  </si>
  <si>
    <t xml:space="preserve">Pick up </t>
  </si>
  <si>
    <t>3300 Bloor Street West, Etobicoke, ON</t>
  </si>
  <si>
    <t>BriocheDoree418@hotmail.com</t>
  </si>
  <si>
    <t>OR</t>
  </si>
  <si>
    <t>Delivery</t>
  </si>
  <si>
    <t>Delivery adress</t>
  </si>
  <si>
    <t>#</t>
  </si>
  <si>
    <t xml:space="preserve">Breakfast </t>
  </si>
  <si>
    <t>Number of person</t>
  </si>
  <si>
    <t>Price / person</t>
  </si>
  <si>
    <t>Total</t>
  </si>
  <si>
    <t>Beverages</t>
  </si>
  <si>
    <t>Price</t>
  </si>
  <si>
    <t>Breakfast combo</t>
  </si>
  <si>
    <t>Thermos of Brewed Coffee (8-10 cups)</t>
  </si>
  <si>
    <t>Breakfats platter</t>
  </si>
  <si>
    <t>Assorted Teas (price per bag - min order 6 cups)</t>
  </si>
  <si>
    <t>Breakfast sandwich platter</t>
  </si>
  <si>
    <t>Spring Water</t>
  </si>
  <si>
    <t>Baked good platter</t>
  </si>
  <si>
    <t>Sparkling Water</t>
  </si>
  <si>
    <t>Muffin platter</t>
  </si>
  <si>
    <t>Bottled juice</t>
  </si>
  <si>
    <t>Mini baked good platter</t>
  </si>
  <si>
    <t>Soft drink</t>
  </si>
  <si>
    <t>Savory baked good platter</t>
  </si>
  <si>
    <t>Sub -TOTAL</t>
  </si>
  <si>
    <t>Mini savory baked croissant platter</t>
  </si>
  <si>
    <t>Ham and cheese pocket</t>
  </si>
  <si>
    <t>Turkey and swiss pocket</t>
  </si>
  <si>
    <t>TOTAL before taxes</t>
  </si>
  <si>
    <t>Yogurt parfait</t>
  </si>
  <si>
    <t>GST 5%</t>
  </si>
  <si>
    <t>Fresh fruit salad</t>
  </si>
  <si>
    <t>PST 8%</t>
  </si>
  <si>
    <t>GRAND TOTAL</t>
  </si>
  <si>
    <t xml:space="preserve">Lunch </t>
  </si>
  <si>
    <t>IMPORTANT NOTICE : points (loyalty card &amp; app) cannot be collected with                               any Catering order.</t>
  </si>
  <si>
    <t>Lunch bag</t>
  </si>
  <si>
    <t>Sandwich platter</t>
  </si>
  <si>
    <t>Side salad</t>
  </si>
  <si>
    <t>Special Instructions* and comments</t>
  </si>
  <si>
    <t>Quiche platter</t>
  </si>
  <si>
    <t>Layered salad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</si>
  <si>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</si>
  <si>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</si>
  <si>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</si>
  <si>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</si>
  <si>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</si>
  <si>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</si>
  <si>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* Please specify allergies here if any</t>
  </si>
  <si>
    <t>Charcuterie platter</t>
  </si>
  <si>
    <t>Crudité platter</t>
  </si>
  <si>
    <t>MANDATORY information</t>
  </si>
  <si>
    <t>81 Front St. East, Toronto, ON</t>
  </si>
  <si>
    <t>apd81front@gmail.com</t>
  </si>
  <si>
    <t>TIME</t>
  </si>
  <si>
    <t>Delivery address</t>
  </si>
  <si>
    <t>Coffee Thermos  (7 to 10 people)</t>
  </si>
  <si>
    <t>Breakfast platter</t>
  </si>
  <si>
    <t>IMPORTANT NOTICE : points (loyalty card &amp; app) cannot be collected with any Catering order.</t>
  </si>
  <si>
    <t>* Please specify allergies or diet restrictions here.</t>
  </si>
  <si>
    <t>Lunch bag (without dessert)</t>
  </si>
  <si>
    <t>Lunch bag (with dessert)</t>
  </si>
  <si>
    <r>
      <t xml:space="preserve">Organic Tea assortment </t>
    </r>
    <r>
      <rPr>
        <sz val="9"/>
        <rFont val="Calibri"/>
        <family val="2"/>
        <scheme val="minor"/>
      </rPr>
      <t>(price per bag)</t>
    </r>
  </si>
  <si>
    <t>Organic Tea pot (7 people)</t>
  </si>
  <si>
    <t>3300 Bloot St., Etobicoke, ON</t>
  </si>
  <si>
    <t>apdbloor@hotmail.com</t>
  </si>
  <si>
    <t>apdsherway@gmail.com</t>
  </si>
  <si>
    <t>25 The West Mall, Etobicoke, ON</t>
  </si>
  <si>
    <t>aupaindore.northyork@gmail.com</t>
  </si>
  <si>
    <t>5650 Yonge St., Unit #2, Willowdale, ON</t>
  </si>
  <si>
    <t>apd222bay@gmail.com</t>
  </si>
  <si>
    <t>222 Bay Street, Unit E004D, Toronto, ON</t>
  </si>
  <si>
    <t>20 Adelaide Street East, Toronto, ON</t>
  </si>
  <si>
    <t>apdadelaide@gmail.com</t>
  </si>
  <si>
    <t>sq1@aupaindore.ca</t>
  </si>
  <si>
    <t>100 City Centre drive, Mississauga, ON</t>
  </si>
  <si>
    <t>879bay@aupaindore.ca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</si>
</sst>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009]mmmm\ d\,\ yyyy;@"/>
    <numFmt numFmtId="166" formatCode="[$-409]h:mm:ss\ AM/PM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19" fillId="5" borderId="0" xfId="0" applyFont="1" applyFill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6" fillId="7" borderId="14" xfId="0" applyFont="1" applyFill="1" applyBorder="1"/>
    <xf numFmtId="0" fontId="16" fillId="7" borderId="15" xfId="0" applyFont="1" applyFill="1" applyBorder="1"/>
    <xf numFmtId="0" fontId="16" fillId="7" borderId="22" xfId="0" applyFont="1" applyFill="1" applyBorder="1"/>
    <xf numFmtId="0" fontId="16" fillId="7" borderId="17" xfId="0" applyFont="1" applyFill="1" applyBorder="1"/>
    <xf numFmtId="0" fontId="16" fillId="7" borderId="23" xfId="0" applyFont="1" applyFill="1" applyBorder="1"/>
    <xf numFmtId="0" fontId="16" fillId="7" borderId="22" xfId="0" applyFont="1" applyFill="1" applyBorder="1" applyAlignment="1">
      <alignment horizontal="left"/>
    </xf>
    <xf numFmtId="0" fontId="16" fillId="7" borderId="14" xfId="0" applyFont="1" applyFill="1" applyBorder="1" applyAlignment="1">
      <alignment horizontal="left"/>
    </xf>
    <xf numFmtId="0" fontId="22" fillId="0" borderId="0" xfId="1" applyFont="1"/>
    <xf numFmtId="0" fontId="22" fillId="0" borderId="0" xfId="1" applyFont="1" applyAlignment="1">
      <alignment vertical="center"/>
    </xf>
    <xf numFmtId="0" fontId="20" fillId="0" borderId="0" xfId="0" quotePrefix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1992385</xdr:colOff>
      <xdr:row>6</xdr:row>
      <xdr:rowOff>74963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B78AB1B-A0B0-48A6-A245-5676C266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09550"/>
          <a:ext cx="1963810" cy="116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q1@aupaindore.ca" TargetMode="External"/><Relationship Id="rId3" Type="http://schemas.openxmlformats.org/officeDocument/2006/relationships/hyperlink" Target="mailto:apdbloor@hotmail.com" TargetMode="External"/><Relationship Id="rId7" Type="http://schemas.openxmlformats.org/officeDocument/2006/relationships/hyperlink" Target="mailto:apdadelaide@gmail.com" TargetMode="External"/><Relationship Id="rId2" Type="http://schemas.openxmlformats.org/officeDocument/2006/relationships/hyperlink" Target="mailto:apd81front@gmail.com" TargetMode="External"/><Relationship Id="rId1" Type="http://schemas.openxmlformats.org/officeDocument/2006/relationships/hyperlink" Target="mailto:metrocentre@leduff.ca" TargetMode="External"/><Relationship Id="rId6" Type="http://schemas.openxmlformats.org/officeDocument/2006/relationships/hyperlink" Target="mailto:apd222bay@gmail.com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aupaindore.northyork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pdsherway@gmail.com" TargetMode="External"/><Relationship Id="rId9" Type="http://schemas.openxmlformats.org/officeDocument/2006/relationships/hyperlink" Target="mailto:879bay@aupaindore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33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34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35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36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37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38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39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41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42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43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44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45</v>
      </c>
      <c r="K21" s="31">
        <f>SUM(K15:K20)</f>
        <v>473.13074999999998</v>
      </c>
    </row>
    <row r="22" spans="1:11" x14ac:dyDescent="0.3">
      <c r="A22" s="21">
        <v>8</v>
      </c>
      <c r="B22" s="47" t="s">
        <v>46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49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51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53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310.23599999999999</v>
      </c>
      <c r="F27" s="19"/>
      <c r="H27" s="59" t="s">
        <v>54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v>16.25</v>
      </c>
      <c r="D30" s="33">
        <v>14.75</v>
      </c>
      <c r="E30" s="32">
        <f>C30*D30</f>
        <v>239.6875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SUM(E30:E34)</f>
        <v>544.38749999999993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20.350000000000001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>
        <v>19</v>
      </c>
      <c r="B45" s="54" t="s">
        <v>70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45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45"/>
  <sheetViews>
    <sheetView tabSelected="1" workbookViewId="0">
      <selection activeCell="C19" sqref="C19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32.33203125" customWidth="1"/>
    <col min="10" max="10" width="13.554687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72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8</v>
      </c>
      <c r="I4" s="79" t="s">
        <v>9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73</v>
      </c>
      <c r="I5" s="79" t="s">
        <v>74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91" t="s">
        <v>17</v>
      </c>
      <c r="I6" s="99" t="s">
        <v>97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85</v>
      </c>
      <c r="I7" s="99" t="s">
        <v>86</v>
      </c>
      <c r="J7" s="78"/>
      <c r="K7" s="75"/>
    </row>
    <row r="8" spans="1:11" ht="16.5" customHeight="1" x14ac:dyDescent="0.45">
      <c r="B8" s="2"/>
      <c r="C8" s="65" t="s">
        <v>15</v>
      </c>
      <c r="D8" s="65" t="s">
        <v>75</v>
      </c>
      <c r="E8" s="3"/>
      <c r="F8" s="3"/>
      <c r="G8" s="2"/>
      <c r="H8" s="101" t="s">
        <v>88</v>
      </c>
      <c r="I8" s="79" t="s">
        <v>87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90</v>
      </c>
      <c r="I9" s="79" t="s">
        <v>89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81" t="s">
        <v>92</v>
      </c>
      <c r="I10" s="79" t="s">
        <v>91</v>
      </c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81" t="s">
        <v>93</v>
      </c>
      <c r="I11" s="79" t="s">
        <v>94</v>
      </c>
      <c r="J11" s="72"/>
      <c r="K11" s="73"/>
    </row>
    <row r="12" spans="1:11" ht="18" customHeight="1" x14ac:dyDescent="0.3">
      <c r="B12" s="8" t="s">
        <v>76</v>
      </c>
      <c r="C12" s="108"/>
      <c r="D12" s="109"/>
      <c r="E12" s="110"/>
      <c r="F12" s="4"/>
      <c r="H12" s="81" t="s">
        <v>96</v>
      </c>
      <c r="I12" s="100" t="s">
        <v>95</v>
      </c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92" t="s">
        <v>32</v>
      </c>
      <c r="C15" s="88"/>
      <c r="D15" s="39">
        <v>10.65</v>
      </c>
      <c r="E15" s="39">
        <f>C15*D15</f>
        <v>0</v>
      </c>
      <c r="F15" s="18"/>
      <c r="G15" s="64">
        <v>18</v>
      </c>
      <c r="H15" s="94" t="s">
        <v>77</v>
      </c>
      <c r="I15" s="88"/>
      <c r="J15" s="33">
        <v>28.95</v>
      </c>
      <c r="K15" s="33">
        <f>I15*J15</f>
        <v>0</v>
      </c>
    </row>
    <row r="16" spans="1:11" x14ac:dyDescent="0.3">
      <c r="A16" s="20">
        <v>2</v>
      </c>
      <c r="B16" s="92" t="s">
        <v>78</v>
      </c>
      <c r="C16" s="88"/>
      <c r="D16" s="39">
        <v>5.75</v>
      </c>
      <c r="E16" s="39">
        <f>C16*D16</f>
        <v>0</v>
      </c>
      <c r="F16" s="18"/>
      <c r="G16" s="41">
        <v>19</v>
      </c>
      <c r="H16" s="92" t="s">
        <v>83</v>
      </c>
      <c r="I16" s="88"/>
      <c r="J16" s="39">
        <v>3.45</v>
      </c>
      <c r="K16" s="39">
        <f t="shared" ref="K16" si="0">I16*J16</f>
        <v>0</v>
      </c>
    </row>
    <row r="17" spans="1:11" x14ac:dyDescent="0.3">
      <c r="A17" s="21">
        <v>3</v>
      </c>
      <c r="B17" s="92" t="s">
        <v>36</v>
      </c>
      <c r="C17" s="88"/>
      <c r="D17" s="39">
        <v>9.5</v>
      </c>
      <c r="E17" s="39">
        <f>C17*D17</f>
        <v>0</v>
      </c>
      <c r="F17" s="18"/>
      <c r="G17" s="41">
        <v>20</v>
      </c>
      <c r="H17" s="92" t="s">
        <v>84</v>
      </c>
      <c r="I17" s="88"/>
      <c r="J17" s="39">
        <v>22.95</v>
      </c>
      <c r="K17" s="39">
        <f t="shared" ref="K17:K21" si="1">I17*J17</f>
        <v>0</v>
      </c>
    </row>
    <row r="18" spans="1:11" x14ac:dyDescent="0.3">
      <c r="A18" s="21">
        <v>4</v>
      </c>
      <c r="B18" s="92" t="s">
        <v>38</v>
      </c>
      <c r="C18" s="88"/>
      <c r="D18" s="39">
        <v>5.75</v>
      </c>
      <c r="E18" s="39">
        <f t="shared" ref="E18:E22" si="2">C18*D18</f>
        <v>0</v>
      </c>
      <c r="F18" s="18"/>
      <c r="G18" s="41">
        <v>21</v>
      </c>
      <c r="H18" s="92" t="s">
        <v>37</v>
      </c>
      <c r="I18" s="88"/>
      <c r="J18" s="39">
        <v>2.85</v>
      </c>
      <c r="K18" s="39">
        <f t="shared" si="1"/>
        <v>0</v>
      </c>
    </row>
    <row r="19" spans="1:11" x14ac:dyDescent="0.3">
      <c r="A19" s="21">
        <v>5</v>
      </c>
      <c r="B19" s="92" t="s">
        <v>40</v>
      </c>
      <c r="C19" s="88"/>
      <c r="D19" s="39">
        <v>3.95</v>
      </c>
      <c r="E19" s="39">
        <f t="shared" si="2"/>
        <v>0</v>
      </c>
      <c r="F19" s="18"/>
      <c r="G19" s="41">
        <v>22</v>
      </c>
      <c r="H19" s="92" t="s">
        <v>39</v>
      </c>
      <c r="I19" s="88"/>
      <c r="J19" s="39">
        <v>3.65</v>
      </c>
      <c r="K19" s="39">
        <f t="shared" si="1"/>
        <v>0</v>
      </c>
    </row>
    <row r="20" spans="1:11" x14ac:dyDescent="0.3">
      <c r="A20" s="21">
        <v>6</v>
      </c>
      <c r="B20" s="92" t="s">
        <v>42</v>
      </c>
      <c r="C20" s="88"/>
      <c r="D20" s="39">
        <v>5.75</v>
      </c>
      <c r="E20" s="39">
        <f t="shared" si="2"/>
        <v>0</v>
      </c>
      <c r="F20" s="18"/>
      <c r="G20" s="41">
        <v>23</v>
      </c>
      <c r="H20" s="92" t="s">
        <v>41</v>
      </c>
      <c r="I20" s="88"/>
      <c r="J20" s="39">
        <v>4.45</v>
      </c>
      <c r="K20" s="39">
        <f t="shared" si="1"/>
        <v>0</v>
      </c>
    </row>
    <row r="21" spans="1:11" ht="15" thickBot="1" x14ac:dyDescent="0.35">
      <c r="A21" s="21">
        <v>7</v>
      </c>
      <c r="B21" s="92" t="s">
        <v>50</v>
      </c>
      <c r="C21" s="88"/>
      <c r="D21" s="39">
        <v>6.55</v>
      </c>
      <c r="E21" s="39">
        <f t="shared" si="2"/>
        <v>0</v>
      </c>
      <c r="F21" s="18"/>
      <c r="G21" s="41">
        <v>24</v>
      </c>
      <c r="H21" s="92" t="s">
        <v>43</v>
      </c>
      <c r="I21" s="88"/>
      <c r="J21" s="39">
        <v>2.85</v>
      </c>
      <c r="K21" s="39">
        <f t="shared" si="1"/>
        <v>0</v>
      </c>
    </row>
    <row r="22" spans="1:11" ht="15" thickBot="1" x14ac:dyDescent="0.35">
      <c r="A22" s="21">
        <v>8</v>
      </c>
      <c r="B22" s="93" t="s">
        <v>52</v>
      </c>
      <c r="C22" s="88"/>
      <c r="D22" s="35">
        <v>6.35</v>
      </c>
      <c r="E22" s="39">
        <f t="shared" si="2"/>
        <v>0</v>
      </c>
      <c r="F22" s="18"/>
      <c r="G22" s="30"/>
      <c r="H22" s="50"/>
      <c r="I22" s="58"/>
      <c r="J22" s="76" t="s">
        <v>45</v>
      </c>
      <c r="K22" s="9">
        <f>SUM(K15:K21)</f>
        <v>0</v>
      </c>
    </row>
    <row r="23" spans="1:11" x14ac:dyDescent="0.3">
      <c r="A23" s="30"/>
      <c r="E23" s="1"/>
      <c r="F23" s="18"/>
      <c r="G23" s="30"/>
      <c r="H23" s="61" t="s">
        <v>49</v>
      </c>
      <c r="I23" s="62">
        <f>E25+E35+E40+E45+K22</f>
        <v>0</v>
      </c>
      <c r="J23" s="1"/>
      <c r="K23" s="1"/>
    </row>
    <row r="24" spans="1:11" ht="15" thickBot="1" x14ac:dyDescent="0.35">
      <c r="A24" s="30"/>
      <c r="E24" s="1"/>
      <c r="F24" s="18"/>
      <c r="G24" s="30"/>
      <c r="H24" s="57" t="s">
        <v>51</v>
      </c>
      <c r="I24" s="86">
        <f>I23*0.05</f>
        <v>0</v>
      </c>
      <c r="J24" s="1"/>
      <c r="K24" s="1"/>
    </row>
    <row r="25" spans="1:11" ht="15" thickBot="1" x14ac:dyDescent="0.35">
      <c r="B25" s="50"/>
      <c r="C25" s="29"/>
      <c r="D25" s="76" t="s">
        <v>45</v>
      </c>
      <c r="E25" s="9">
        <f>SUM(E15:E22)</f>
        <v>0</v>
      </c>
      <c r="F25" s="18"/>
      <c r="G25" s="30"/>
      <c r="H25" s="57" t="s">
        <v>53</v>
      </c>
      <c r="I25" s="87">
        <f>I23*0.08</f>
        <v>0</v>
      </c>
      <c r="J25" s="1"/>
      <c r="K25" s="1"/>
    </row>
    <row r="26" spans="1:11" ht="16.2" thickBot="1" x14ac:dyDescent="0.35">
      <c r="F26" s="19"/>
      <c r="H26" s="59" t="s">
        <v>54</v>
      </c>
      <c r="I26" s="60">
        <f>SUM(I23:I25)</f>
        <v>0</v>
      </c>
      <c r="J26" s="7"/>
      <c r="K26" s="1"/>
    </row>
    <row r="27" spans="1:11" ht="15" thickBot="1" x14ac:dyDescent="0.35">
      <c r="B27" s="50"/>
      <c r="D27" s="1"/>
      <c r="F27" s="17"/>
    </row>
    <row r="28" spans="1:11" ht="15" thickBot="1" x14ac:dyDescent="0.35">
      <c r="A28" s="23" t="s">
        <v>25</v>
      </c>
      <c r="B28" s="74" t="s">
        <v>55</v>
      </c>
      <c r="C28" s="11" t="s">
        <v>27</v>
      </c>
      <c r="D28" s="84" t="s">
        <v>28</v>
      </c>
      <c r="E28" s="11" t="s">
        <v>29</v>
      </c>
      <c r="F28" s="18"/>
      <c r="H28" s="115" t="s">
        <v>79</v>
      </c>
      <c r="I28" s="115"/>
      <c r="J28" s="115"/>
      <c r="K28" s="115"/>
    </row>
    <row r="29" spans="1:11" x14ac:dyDescent="0.3">
      <c r="A29" s="82">
        <v>9</v>
      </c>
      <c r="B29" s="94" t="s">
        <v>82</v>
      </c>
      <c r="C29" s="88"/>
      <c r="D29" s="33">
        <v>22.95</v>
      </c>
      <c r="E29" s="32">
        <f>C29*D29</f>
        <v>0</v>
      </c>
      <c r="F29" s="18"/>
      <c r="H29" s="115"/>
      <c r="I29" s="115"/>
      <c r="J29" s="115"/>
      <c r="K29" s="115"/>
    </row>
    <row r="30" spans="1:11" ht="15.6" x14ac:dyDescent="0.3">
      <c r="A30" s="20">
        <v>10</v>
      </c>
      <c r="B30" s="95" t="s">
        <v>81</v>
      </c>
      <c r="C30" s="88"/>
      <c r="D30" s="34">
        <v>20.95</v>
      </c>
      <c r="E30" s="32">
        <f>C30*D30</f>
        <v>0</v>
      </c>
      <c r="F30" s="18"/>
      <c r="H30" s="90"/>
      <c r="I30" s="90"/>
      <c r="J30" s="90"/>
      <c r="K30" s="90"/>
    </row>
    <row r="31" spans="1:11" ht="15" thickBot="1" x14ac:dyDescent="0.35">
      <c r="A31" s="20">
        <v>11</v>
      </c>
      <c r="B31" s="95" t="s">
        <v>58</v>
      </c>
      <c r="C31" s="88"/>
      <c r="D31" s="34">
        <v>13.95</v>
      </c>
      <c r="E31" s="32">
        <f>C31*D31</f>
        <v>0</v>
      </c>
      <c r="F31" s="18"/>
    </row>
    <row r="32" spans="1:11" x14ac:dyDescent="0.3">
      <c r="A32" s="20">
        <v>12</v>
      </c>
      <c r="B32" s="95" t="s">
        <v>59</v>
      </c>
      <c r="C32" s="88"/>
      <c r="D32" s="34">
        <v>6.5</v>
      </c>
      <c r="E32" s="32">
        <f t="shared" ref="E32:E33" si="3">C32*D32</f>
        <v>0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13</v>
      </c>
      <c r="B33" s="92" t="s">
        <v>61</v>
      </c>
      <c r="C33" s="88"/>
      <c r="D33" s="39">
        <v>11</v>
      </c>
      <c r="E33" s="32">
        <f t="shared" si="3"/>
        <v>0</v>
      </c>
      <c r="F33" s="18"/>
      <c r="H33" s="116"/>
      <c r="I33" s="117"/>
      <c r="J33" s="117"/>
      <c r="K33" s="118"/>
    </row>
    <row r="34" spans="1:11" ht="15" thickBot="1" x14ac:dyDescent="0.35">
      <c r="A34" s="83"/>
      <c r="B34" s="49"/>
      <c r="C34" s="88"/>
      <c r="D34" s="35"/>
      <c r="E34" s="31"/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SUM(E29:E34)</f>
        <v>0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14</v>
      </c>
      <c r="B38" s="96" t="s">
        <v>64</v>
      </c>
      <c r="C38" s="88"/>
      <c r="D38" s="33">
        <v>5.25</v>
      </c>
      <c r="E38" s="32">
        <f t="shared" ref="E38:E39" si="4">C38*D38</f>
        <v>0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15</v>
      </c>
      <c r="B39" s="93" t="s">
        <v>65</v>
      </c>
      <c r="C39" s="88"/>
      <c r="D39" s="35">
        <v>3.65</v>
      </c>
      <c r="E39" s="32">
        <f t="shared" si="4"/>
        <v>0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0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16</v>
      </c>
      <c r="B43" s="97" t="s">
        <v>67</v>
      </c>
      <c r="C43" s="88"/>
      <c r="D43" s="33">
        <v>7.15</v>
      </c>
      <c r="E43" s="33">
        <f t="shared" ref="E43:E44" si="5">C43*D43</f>
        <v>0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17</v>
      </c>
      <c r="B44" s="98" t="s">
        <v>68</v>
      </c>
      <c r="C44" s="88"/>
      <c r="D44" s="33">
        <v>6.55</v>
      </c>
      <c r="E44" s="34">
        <f t="shared" si="5"/>
        <v>0</v>
      </c>
      <c r="F44" s="18"/>
      <c r="H44" s="45" t="s">
        <v>80</v>
      </c>
      <c r="I44" s="102"/>
      <c r="J44" s="102"/>
      <c r="K44" s="103"/>
    </row>
    <row r="45" spans="1:11" ht="15" thickBot="1" x14ac:dyDescent="0.35">
      <c r="D45" s="42" t="s">
        <v>45</v>
      </c>
      <c r="E45" s="10">
        <f>SUM(E43:E44)</f>
        <v>0</v>
      </c>
    </row>
  </sheetData>
  <sheetProtection algorithmName="SHA-512" hashValue="TMxfxkfw06jSTX+5cYz/8xTXDwjJSBzq9wqCpWKbN8/w3I+uVzqlcyrvaI7trltKSOp6R79if+FsPZDsHTQ9SQ==" saltValue="Ds8tjPQEradg9qI1Do5ZGw==" spinCount="100000" sheet="1" objects="1" scenarios="1"/>
  <protectedRanges>
    <protectedRange sqref="C11:D11 C12:E12 K11:K12 C29:C34 C38:C39 H33:K43 C9:D9 C3:E6 C15:C22 I44:K44 C43:C44 I15:I21" name="Plage1"/>
    <protectedRange sqref="K4:K10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8:K29"/>
    <mergeCell ref="H33:K33"/>
    <mergeCell ref="H34:K34"/>
    <mergeCell ref="H35:K35"/>
    <mergeCell ref="H36:K36"/>
  </mergeCells>
  <hyperlinks>
    <hyperlink ref="I4" r:id="rId1" xr:uid="{09D1BF80-5E89-444A-BD0E-ADF5B3A649E2}"/>
    <hyperlink ref="I5" r:id="rId2" xr:uid="{8E55B9A4-A3C9-43E6-B73B-4FBEE7C407E9}"/>
    <hyperlink ref="I7" r:id="rId3" xr:uid="{B6C4A024-0BC5-4A44-805E-29B6F5329EFB}"/>
    <hyperlink ref="I8" r:id="rId4" xr:uid="{CB6692EA-F137-4E28-A7DC-FD8BB968CB3E}"/>
    <hyperlink ref="I9" r:id="rId5" xr:uid="{402B52AA-1034-4387-A9E0-DF7390148D3D}"/>
    <hyperlink ref="I10" r:id="rId6" xr:uid="{283A0637-2361-482C-BACF-651D3753FB09}"/>
    <hyperlink ref="I11" r:id="rId7" xr:uid="{34381363-6046-4D22-9BFC-84F09A741F52}"/>
    <hyperlink ref="I12" r:id="rId8" xr:uid="{4931434C-BD0A-46BC-B4F4-0A1C8F896AAF}"/>
    <hyperlink ref="I6" r:id="rId9" xr:uid="{58B7CB68-15E2-4106-A784-060419243BA7}"/>
  </hyperlinks>
  <pageMargins left="0.70866141732283472" right="0.70866141732283472" top="0.74803149606299213" bottom="0.74803149606299213" header="0.31496062992125984" footer="0.31496062992125984"/>
  <pageSetup paperSize="17" scale="90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33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34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35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36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37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38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39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41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42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43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44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45</v>
      </c>
      <c r="K21" s="31">
        <f>SUM(K15:K20)</f>
        <v>494.72749999999996</v>
      </c>
    </row>
    <row r="22" spans="1:11" x14ac:dyDescent="0.3">
      <c r="A22" s="21">
        <v>8</v>
      </c>
      <c r="B22" s="47" t="s">
        <v>46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49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51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53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324.24749999999995</v>
      </c>
      <c r="F27" s="19"/>
      <c r="H27" s="59" t="s">
        <v>54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v>16.95</v>
      </c>
      <c r="D30" s="33">
        <v>14.75</v>
      </c>
      <c r="E30" s="32">
        <f>C30*D30</f>
        <v>250.01249999999999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59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v>8.65</v>
      </c>
      <c r="D33" s="39">
        <v>7.5</v>
      </c>
      <c r="E33" s="32">
        <f t="shared" si="3"/>
        <v>64.875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v>12.1</v>
      </c>
      <c r="D34" s="35">
        <v>10.5</v>
      </c>
      <c r="E34" s="31">
        <f t="shared" si="3"/>
        <v>127.05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SUM(E30:E34)</f>
        <v>569.36249999999995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21.274999999999999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>
        <v>19</v>
      </c>
      <c r="B45" s="54" t="s">
        <v>70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45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33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78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35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36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37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38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39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41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43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44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45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49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50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51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53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338.08499999999998</v>
      </c>
      <c r="F27" s="19"/>
      <c r="H27" s="59" t="s">
        <v>54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88"/>
      <c r="D35" s="42" t="s">
        <v>45</v>
      </c>
      <c r="E35" s="31">
        <f>SUM(E30:E34)</f>
        <v>593.47500000000002</v>
      </c>
      <c r="F35" s="18"/>
      <c r="H35" s="104"/>
      <c r="I35" s="105"/>
      <c r="J35" s="105"/>
      <c r="K35" s="106"/>
    </row>
    <row r="36" spans="1:11" ht="15" thickBot="1" x14ac:dyDescent="0.35">
      <c r="B36" s="50"/>
      <c r="C36" s="88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88"/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88"/>
      <c r="D40" s="76" t="s">
        <v>45</v>
      </c>
      <c r="E40" s="9">
        <f>SUM(E38:E39)</f>
        <v>22.200000000000003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C41" s="88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45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C868B8-4771-4DCE-96CF-C22065FD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1f95919c-49a5-435d-8d08-40636e84ccc4"/>
    <ds:schemaRef ds:uri="http://purl.org/dc/terms/"/>
    <ds:schemaRef ds:uri="f9cc6eb9-3ced-403b-b531-4425f75da247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Verneuil</dc:creator>
  <cp:keywords/>
  <dc:description/>
  <cp:lastModifiedBy>Isabelle Boutou</cp:lastModifiedBy>
  <cp:revision/>
  <cp:lastPrinted>2023-09-05T14:35:35Z</cp:lastPrinted>
  <dcterms:created xsi:type="dcterms:W3CDTF">2016-06-16T11:35:40Z</dcterms:created>
  <dcterms:modified xsi:type="dcterms:W3CDTF">2025-05-01T20:02:12Z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