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paindore-my.sharepoint.com/personal/mkraroubi_leduff_ca/Documents/DO/Market/Catering Menu/"/>
    </mc:Choice>
  </mc:AlternateContent>
  <xr:revisionPtr revIDLastSave="2" documentId="8_{FA763DE8-DD44-47A2-9A21-EDF4FD812CB4}" xr6:coauthVersionLast="47" xr6:coauthVersionMax="47" xr10:uidLastSave="{ADB70C05-F4D6-49BB-B988-B75D324FF0DE}"/>
  <workbookProtection workbookAlgorithmName="SHA-512" workbookHashValue="V3a+e+YbPtzoiw86YntfmZT+Abjj6tKoskqGpYS+uSfUj2+4e2JaGNCSQdKYPYFe7gfiT9HV9UonLjYaP7NRSw==" workbookSaltValue="m3g2CM4NZJJdUm28Pw/tlw==" workbookSpinCount="100000" lockStructure="1"/>
  <bookViews>
    <workbookView xWindow="-98" yWindow="-98" windowWidth="21795" windowHeight="13875" xr2:uid="{00000000-000D-0000-FFFF-FFFF00000000}"/>
  </bookViews>
  <sheets>
    <sheet name="Menu traiteur principal" sheetId="1" r:id="rId1"/>
  </sheets>
  <definedNames>
    <definedName name="_xlnm.Print_Area" localSheetId="0">'Menu traiteur principal'!$A$1:$K$55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K30" i="1"/>
  <c r="K29" i="1"/>
  <c r="E39" i="1"/>
  <c r="K18" i="1"/>
  <c r="K19" i="1"/>
  <c r="K20" i="1"/>
  <c r="K21" i="1"/>
  <c r="K23" i="1"/>
  <c r="K24" i="1"/>
  <c r="K25" i="1"/>
  <c r="K26" i="1"/>
  <c r="K17" i="1"/>
  <c r="E48" i="1"/>
  <c r="E47" i="1"/>
  <c r="E40" i="1"/>
  <c r="E41" i="1"/>
  <c r="E42" i="1"/>
  <c r="E43" i="1"/>
  <c r="E38" i="1"/>
  <c r="E18" i="1"/>
  <c r="E19" i="1"/>
  <c r="E20" i="1"/>
  <c r="E21" i="1"/>
  <c r="E22" i="1"/>
  <c r="E23" i="1"/>
  <c r="E24" i="1"/>
  <c r="E17" i="1"/>
  <c r="K31" i="1" l="1"/>
  <c r="E49" i="1"/>
  <c r="E34" i="1"/>
  <c r="K27" i="1"/>
  <c r="E44" i="1"/>
  <c r="E25" i="1"/>
  <c r="I33" i="1" l="1"/>
  <c r="I34" i="1" s="1"/>
  <c r="I36" i="1" l="1"/>
  <c r="I35" i="1"/>
  <c r="I37" i="1" l="1"/>
  <c r="I41" i="1" s="1"/>
</calcChain>
</file>

<file path=xl/sharedStrings.xml><?xml version="1.0" encoding="utf-8"?>
<sst xmlns="http://schemas.openxmlformats.org/spreadsheetml/2006/main" count="108" uniqueCount="90">
  <si>
    <t>Boutique de la cueillette</t>
  </si>
  <si>
    <t>Cocher une seule boutique</t>
  </si>
  <si>
    <t>Nom</t>
  </si>
  <si>
    <t>Compagnie</t>
  </si>
  <si>
    <t>No de téléphone</t>
  </si>
  <si>
    <t>Courriel</t>
  </si>
  <si>
    <t>DATE</t>
  </si>
  <si>
    <t>HEURE</t>
  </si>
  <si>
    <t>Cueillette en boutique</t>
  </si>
  <si>
    <t>OU</t>
  </si>
  <si>
    <t>Livraison</t>
  </si>
  <si>
    <t>Adresse de livraison</t>
  </si>
  <si>
    <t>#</t>
  </si>
  <si>
    <t xml:space="preserve">Boissons </t>
  </si>
  <si>
    <t>Quantité</t>
  </si>
  <si>
    <t>Prix</t>
  </si>
  <si>
    <t>Total</t>
  </si>
  <si>
    <t>Nombre de personne</t>
  </si>
  <si>
    <t>Prix / pers</t>
  </si>
  <si>
    <t>Viennoiseries et muffins assortis</t>
  </si>
  <si>
    <t>SOUS-TOTAL</t>
  </si>
  <si>
    <t>TOTAL avant taxes</t>
  </si>
  <si>
    <t>TPS 5%</t>
  </si>
  <si>
    <t>TVQ 9.9750%</t>
  </si>
  <si>
    <t>Déjeuner</t>
  </si>
  <si>
    <t>Lunch</t>
  </si>
  <si>
    <t>Nombre de personnes</t>
  </si>
  <si>
    <t>Salades d'accompagnement 1 portion</t>
  </si>
  <si>
    <t>Boisson gazeuse Coke/Coke Diète/Sprite</t>
  </si>
  <si>
    <t>Jus orange, pomme, petits fruits</t>
  </si>
  <si>
    <t>Demandes particulières* et commentaires</t>
  </si>
  <si>
    <t>*Spécifiez les allergies ici au besoin</t>
  </si>
  <si>
    <t>1415 Peel, Montréal (514) 843-3151</t>
  </si>
  <si>
    <t>1145. Laurier O. Outremont (514) 276-0947</t>
  </si>
  <si>
    <t>5214, Côte-des-Neiges, Montréal (514) 342-8995</t>
  </si>
  <si>
    <t>Marché Jean-Talon, Montréal (514) 276-1215</t>
  </si>
  <si>
    <t>1650, de l'Avenir, Laval (450) 682-6733</t>
  </si>
  <si>
    <t>3075, de Rouen, Montréal (514) 528-8877 ext. 7234</t>
  </si>
  <si>
    <r>
      <t xml:space="preserve">Eau de source </t>
    </r>
    <r>
      <rPr>
        <i/>
        <sz val="11"/>
        <color theme="1"/>
        <rFont val="Calibri"/>
        <family val="2"/>
        <scheme val="minor"/>
      </rPr>
      <t>Eska</t>
    </r>
  </si>
  <si>
    <r>
      <t xml:space="preserve">Thé </t>
    </r>
    <r>
      <rPr>
        <i/>
        <sz val="11"/>
        <color theme="1"/>
        <rFont val="Calibri"/>
        <family val="2"/>
        <scheme val="minor"/>
      </rPr>
      <t>Rise Kombucha</t>
    </r>
  </si>
  <si>
    <r>
      <rPr>
        <i/>
        <sz val="11"/>
        <color theme="1"/>
        <rFont val="Calibri"/>
        <family val="2"/>
        <scheme val="minor"/>
      </rPr>
      <t>San Pellegrino</t>
    </r>
    <r>
      <rPr>
        <sz val="11"/>
        <color theme="1"/>
        <rFont val="Calibri"/>
        <family val="2"/>
        <scheme val="minor"/>
      </rPr>
      <t xml:space="preserve"> aux fruits</t>
    </r>
  </si>
  <si>
    <r>
      <t xml:space="preserve">Eau pétillante </t>
    </r>
    <r>
      <rPr>
        <i/>
        <sz val="11"/>
        <color theme="1"/>
        <rFont val="Calibri"/>
        <family val="2"/>
        <scheme val="minor"/>
      </rPr>
      <t>Eska</t>
    </r>
  </si>
  <si>
    <t>peel@leduff.ca</t>
  </si>
  <si>
    <t>laurier@leduff.ca</t>
  </si>
  <si>
    <t>cdn@leduff.ca</t>
  </si>
  <si>
    <t>jean-talon@leduff.ca</t>
  </si>
  <si>
    <t>laval@leduff.ca</t>
  </si>
  <si>
    <t>rouen@leduff.ca</t>
  </si>
  <si>
    <t>Desserts gourmands</t>
  </si>
  <si>
    <r>
      <t xml:space="preserve">Jus </t>
    </r>
    <r>
      <rPr>
        <i/>
        <sz val="11"/>
        <color theme="1"/>
        <rFont val="Calibri"/>
        <family val="2"/>
        <scheme val="minor"/>
      </rPr>
      <t>Simply</t>
    </r>
  </si>
  <si>
    <r>
      <t xml:space="preserve">Pains artisans </t>
    </r>
    <r>
      <rPr>
        <sz val="10"/>
        <color theme="1"/>
        <rFont val="Calibri"/>
        <family val="2"/>
        <scheme val="minor"/>
      </rPr>
      <t>(minimum 6 pers)</t>
    </r>
  </si>
  <si>
    <r>
      <t xml:space="preserve">Plateaux de fruits frais </t>
    </r>
    <r>
      <rPr>
        <sz val="10"/>
        <color theme="1"/>
        <rFont val="Calibri"/>
        <family val="2"/>
        <scheme val="minor"/>
      </rPr>
      <t>(minimum 6 pers)</t>
    </r>
  </si>
  <si>
    <r>
      <t xml:space="preserve">Thés assortis </t>
    </r>
    <r>
      <rPr>
        <sz val="10"/>
        <color theme="1"/>
        <rFont val="Calibri"/>
        <family val="2"/>
        <scheme val="minor"/>
      </rPr>
      <t>(1 par pers - Min. 6 pers)</t>
    </r>
  </si>
  <si>
    <r>
      <t xml:space="preserve">Thermos de café </t>
    </r>
    <r>
      <rPr>
        <sz val="10"/>
        <color theme="1"/>
        <rFont val="Calibri"/>
        <family val="2"/>
        <scheme val="minor"/>
      </rPr>
      <t>(8-10 pers)</t>
    </r>
  </si>
  <si>
    <t>Desserts artisans</t>
  </si>
  <si>
    <t>Sandwichs artisans assortis</t>
  </si>
  <si>
    <t>Cheddar doux, brie et raisins(minimum 6 pers)</t>
  </si>
  <si>
    <t>mcgill@leduff.ca</t>
  </si>
  <si>
    <t>Salade de fruits ( portion indivuduelle)</t>
  </si>
  <si>
    <t>Yogourt Granola (portion individuelle)</t>
  </si>
  <si>
    <t>Salades repas, 3 choix salades du jour , protéine au choix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</si>
  <si>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avec les taxes</t>
    </r>
  </si>
  <si>
    <r>
      <t>TOTAL</t>
    </r>
    <r>
      <rPr>
        <sz val="12"/>
        <color theme="1"/>
        <rFont val="Calibri"/>
        <family val="2"/>
        <scheme val="minor"/>
      </rPr>
      <t xml:space="preserve"> ( avec Pourboire)</t>
    </r>
  </si>
  <si>
    <t>Pourboire</t>
  </si>
  <si>
    <t>Pourboire en $</t>
  </si>
  <si>
    <t>Ustensiles compostables</t>
  </si>
  <si>
    <t>Assiettes compostables</t>
  </si>
  <si>
    <t>Plateaux desserts( Minimum 6 pers)</t>
  </si>
  <si>
    <t>Commande minimale de 100$</t>
  </si>
  <si>
    <t>2055, bd Bourassa, Métro McGill (514) 875-7564</t>
  </si>
  <si>
    <r>
      <t xml:space="preserve">Mini viennoiseries et mini muffins </t>
    </r>
    <r>
      <rPr>
        <sz val="10"/>
        <color theme="1"/>
        <rFont val="Calibri"/>
        <family val="2"/>
        <scheme val="minor"/>
      </rPr>
      <t>(2 par pers)</t>
    </r>
  </si>
  <si>
    <t>Danoise graines sesame et chia, saumon fumé</t>
  </si>
  <si>
    <t>1 Place Ville Marie, #11260 (514) 789-2424</t>
  </si>
  <si>
    <t>1000 de la Gauchetière Ouest, Rc-O6 (514) 875-0791</t>
  </si>
  <si>
    <t>dlg@leduff.ca</t>
  </si>
  <si>
    <t>pvm@leduff.ca</t>
  </si>
  <si>
    <t xml:space="preserve">Sandwich Déjeuner </t>
  </si>
  <si>
    <t>NOTE IMPORTANTE : les points (carte et application) ne peuvent être cumulés sur les commandes traiteur.</t>
  </si>
  <si>
    <t>Croissant omelette et fromage</t>
  </si>
  <si>
    <t>Croissant omelette, bacon et fromage</t>
  </si>
  <si>
    <t>Croissant omelette, jambon et fromage</t>
  </si>
  <si>
    <t>Croissant omelette, dinde et fromage</t>
  </si>
  <si>
    <t>Croissant omelette, épinards et fromage</t>
  </si>
  <si>
    <t>Forfait Déjeuner(Viennoiserie+ Salade Fruits ou Yogourt Granola)</t>
  </si>
  <si>
    <r>
      <t xml:space="preserve">Boîte à lunch - Sandwich </t>
    </r>
    <r>
      <rPr>
        <sz val="10"/>
        <color theme="1"/>
        <rFont val="Calibri"/>
        <family val="2"/>
        <scheme val="minor"/>
      </rPr>
      <t>(sandwich, salade et dessert)</t>
    </r>
  </si>
  <si>
    <r>
      <t xml:space="preserve">Boîte à lunch - Salade </t>
    </r>
    <r>
      <rPr>
        <sz val="10"/>
        <color theme="1"/>
        <rFont val="Calibri"/>
        <family val="2"/>
        <scheme val="minor"/>
      </rPr>
      <t>(salades, choix de protéine, fromage et dessert)</t>
    </r>
  </si>
  <si>
    <t>Jus V8</t>
  </si>
  <si>
    <t>$</t>
  </si>
  <si>
    <t>$             3,75</t>
  </si>
  <si>
    <t>Frais de Livraison 10% ( max 75$)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</si>
</sst>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 * #,##0.00_)\ &quot;$&quot;_ ;_ * \(#,##0.00\)\ &quot;$&quot;_ ;_ * &quot;-&quot;??_)\ &quot;$&quot;_ ;_ @_ "/>
    <numFmt numFmtId="165" formatCode="[$-F800]dddd\,\ mmmm\ dd\,\ yyyy"/>
    <numFmt numFmtId="166" formatCode="h&quot; h &quot;mm;@"/>
    <numFmt numFmtId="167" formatCode="&quot;$&quot;#,##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7">
    <xf numFmtId="0" fontId="0" fillId="0" borderId="0" xfId="0"/>
    <xf numFmtId="44" fontId="0" fillId="0" borderId="0" xfId="0" applyNumberForma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44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44" fontId="0" fillId="2" borderId="14" xfId="0" applyNumberFormat="1" applyFill="1" applyBorder="1"/>
    <xf numFmtId="0" fontId="4" fillId="2" borderId="4" xfId="0" applyFont="1" applyFill="1" applyBorder="1"/>
    <xf numFmtId="0" fontId="4" fillId="2" borderId="16" xfId="0" applyFont="1" applyFill="1" applyBorder="1"/>
    <xf numFmtId="44" fontId="4" fillId="2" borderId="4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/>
    <xf numFmtId="44" fontId="0" fillId="3" borderId="0" xfId="0" applyNumberFormat="1" applyFill="1"/>
    <xf numFmtId="0" fontId="0" fillId="3" borderId="0" xfId="0" applyFill="1"/>
    <xf numFmtId="0" fontId="12" fillId="0" borderId="0" xfId="0" applyFont="1" applyAlignment="1">
      <alignment horizontal="right"/>
    </xf>
    <xf numFmtId="1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4" fontId="2" fillId="2" borderId="4" xfId="0" applyNumberFormat="1" applyFont="1" applyFill="1" applyBorder="1"/>
    <xf numFmtId="44" fontId="0" fillId="2" borderId="21" xfId="0" applyNumberFormat="1" applyFill="1" applyBorder="1"/>
    <xf numFmtId="44" fontId="0" fillId="2" borderId="15" xfId="0" applyNumberFormat="1" applyFill="1" applyBorder="1"/>
    <xf numFmtId="44" fontId="0" fillId="2" borderId="13" xfId="0" applyNumberFormat="1" applyFill="1" applyBorder="1"/>
    <xf numFmtId="0" fontId="4" fillId="2" borderId="24" xfId="0" applyFont="1" applyFill="1" applyBorder="1"/>
    <xf numFmtId="44" fontId="0" fillId="2" borderId="12" xfId="0" applyNumberFormat="1" applyFill="1" applyBorder="1"/>
    <xf numFmtId="44" fontId="4" fillId="2" borderId="4" xfId="0" applyNumberFormat="1" applyFont="1" applyFill="1" applyBorder="1" applyAlignment="1">
      <alignment horizontal="left"/>
    </xf>
    <xf numFmtId="44" fontId="4" fillId="2" borderId="2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20" xfId="0" applyFill="1" applyBorder="1" applyAlignment="1">
      <alignment horizontal="center"/>
    </xf>
    <xf numFmtId="0" fontId="0" fillId="2" borderId="24" xfId="0" applyFill="1" applyBorder="1"/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20" xfId="0" applyFill="1" applyBorder="1"/>
    <xf numFmtId="0" fontId="0" fillId="2" borderId="17" xfId="0" applyFill="1" applyBorder="1"/>
    <xf numFmtId="0" fontId="0" fillId="2" borderId="23" xfId="0" applyFill="1" applyBorder="1"/>
    <xf numFmtId="0" fontId="0" fillId="2" borderId="27" xfId="0" applyFill="1" applyBorder="1"/>
    <xf numFmtId="0" fontId="8" fillId="0" borderId="8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2" borderId="22" xfId="0" applyFill="1" applyBorder="1"/>
    <xf numFmtId="0" fontId="0" fillId="2" borderId="25" xfId="0" applyFill="1" applyBorder="1"/>
    <xf numFmtId="0" fontId="0" fillId="2" borderId="22" xfId="0" applyFill="1" applyBorder="1" applyAlignment="1">
      <alignment horizontal="center"/>
    </xf>
    <xf numFmtId="0" fontId="16" fillId="0" borderId="0" xfId="0" applyFont="1"/>
    <xf numFmtId="44" fontId="0" fillId="2" borderId="11" xfId="0" applyNumberFormat="1" applyFill="1" applyBorder="1"/>
    <xf numFmtId="44" fontId="5" fillId="0" borderId="4" xfId="0" applyNumberFormat="1" applyFont="1" applyBorder="1" applyAlignment="1">
      <alignment horizontal="right"/>
    </xf>
    <xf numFmtId="164" fontId="0" fillId="0" borderId="0" xfId="0" applyNumberFormat="1"/>
    <xf numFmtId="0" fontId="17" fillId="2" borderId="4" xfId="0" applyFont="1" applyFill="1" applyBorder="1"/>
    <xf numFmtId="44" fontId="5" fillId="0" borderId="0" xfId="0" applyNumberFormat="1" applyFont="1" applyAlignment="1">
      <alignment horizontal="right"/>
    </xf>
    <xf numFmtId="0" fontId="11" fillId="0" borderId="0" xfId="0" applyFont="1"/>
    <xf numFmtId="44" fontId="2" fillId="0" borderId="0" xfId="0" applyNumberFormat="1" applyFont="1"/>
    <xf numFmtId="0" fontId="0" fillId="2" borderId="4" xfId="0" applyFill="1" applyBorder="1"/>
    <xf numFmtId="0" fontId="11" fillId="2" borderId="33" xfId="0" applyFont="1" applyFill="1" applyBorder="1"/>
    <xf numFmtId="44" fontId="2" fillId="2" borderId="33" xfId="0" applyNumberFormat="1" applyFont="1" applyFill="1" applyBorder="1"/>
    <xf numFmtId="0" fontId="16" fillId="0" borderId="21" xfId="0" applyFont="1" applyBorder="1"/>
    <xf numFmtId="0" fontId="16" fillId="0" borderId="13" xfId="0" applyFont="1" applyBorder="1"/>
    <xf numFmtId="0" fontId="19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/>
    <xf numFmtId="0" fontId="20" fillId="3" borderId="0" xfId="0" applyFont="1" applyFill="1" applyAlignment="1">
      <alignment horizontal="left"/>
    </xf>
    <xf numFmtId="0" fontId="21" fillId="3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44" fontId="0" fillId="0" borderId="18" xfId="0" applyNumberFormat="1" applyBorder="1"/>
    <xf numFmtId="44" fontId="0" fillId="0" borderId="2" xfId="0" applyNumberFormat="1" applyBorder="1"/>
    <xf numFmtId="44" fontId="0" fillId="0" borderId="6" xfId="0" applyNumberFormat="1" applyBorder="1"/>
    <xf numFmtId="44" fontId="0" fillId="0" borderId="8" xfId="0" applyNumberFormat="1" applyBorder="1"/>
    <xf numFmtId="44" fontId="0" fillId="0" borderId="28" xfId="0" applyNumberFormat="1" applyBorder="1"/>
    <xf numFmtId="44" fontId="0" fillId="0" borderId="17" xfId="0" applyNumberFormat="1" applyBorder="1"/>
    <xf numFmtId="44" fontId="0" fillId="0" borderId="23" xfId="0" applyNumberFormat="1" applyBorder="1"/>
    <xf numFmtId="44" fontId="0" fillId="0" borderId="9" xfId="0" applyNumberFormat="1" applyBorder="1"/>
    <xf numFmtId="44" fontId="0" fillId="0" borderId="25" xfId="0" applyNumberFormat="1" applyBorder="1"/>
    <xf numFmtId="44" fontId="0" fillId="0" borderId="21" xfId="0" applyNumberFormat="1" applyBorder="1"/>
    <xf numFmtId="44" fontId="0" fillId="0" borderId="15" xfId="0" applyNumberFormat="1" applyBorder="1"/>
    <xf numFmtId="44" fontId="0" fillId="0" borderId="12" xfId="0" applyNumberFormat="1" applyBorder="1"/>
    <xf numFmtId="44" fontId="0" fillId="0" borderId="13" xfId="0" applyNumberFormat="1" applyBorder="1"/>
    <xf numFmtId="0" fontId="23" fillId="0" borderId="36" xfId="0" applyFont="1" applyBorder="1" applyAlignment="1">
      <alignment vertical="center"/>
    </xf>
    <xf numFmtId="0" fontId="20" fillId="3" borderId="0" xfId="0" quotePrefix="1" applyFont="1" applyFill="1" applyAlignment="1">
      <alignment horizontal="left"/>
    </xf>
    <xf numFmtId="0" fontId="24" fillId="3" borderId="0" xfId="1" applyFont="1" applyFill="1" applyAlignment="1">
      <alignment vertical="center"/>
    </xf>
    <xf numFmtId="0" fontId="0" fillId="0" borderId="0" xfId="0" applyAlignment="1">
      <alignment horizontal="left"/>
    </xf>
    <xf numFmtId="0" fontId="0" fillId="2" borderId="32" xfId="0" applyFill="1" applyBorder="1" applyAlignment="1">
      <alignment horizontal="center"/>
    </xf>
    <xf numFmtId="0" fontId="4" fillId="2" borderId="21" xfId="0" applyFont="1" applyFill="1" applyBorder="1"/>
    <xf numFmtId="0" fontId="0" fillId="2" borderId="9" xfId="0" applyFill="1" applyBorder="1" applyAlignment="1">
      <alignment horizontal="center"/>
    </xf>
    <xf numFmtId="0" fontId="0" fillId="0" borderId="40" xfId="0" applyBorder="1"/>
    <xf numFmtId="0" fontId="5" fillId="2" borderId="17" xfId="0" applyFont="1" applyFill="1" applyBorder="1"/>
    <xf numFmtId="1" fontId="25" fillId="0" borderId="21" xfId="0" applyNumberFormat="1" applyFont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" fontId="26" fillId="0" borderId="15" xfId="0" applyNumberFormat="1" applyFont="1" applyBorder="1" applyAlignment="1">
      <alignment horizontal="center"/>
    </xf>
    <xf numFmtId="1" fontId="26" fillId="0" borderId="26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1" fontId="26" fillId="0" borderId="29" xfId="0" applyNumberFormat="1" applyFont="1" applyBorder="1" applyAlignment="1">
      <alignment horizontal="center"/>
    </xf>
    <xf numFmtId="1" fontId="26" fillId="0" borderId="19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1" fontId="26" fillId="0" borderId="21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1" fontId="26" fillId="0" borderId="20" xfId="0" applyNumberFormat="1" applyFont="1" applyBorder="1" applyAlignment="1">
      <alignment horizontal="center"/>
    </xf>
    <xf numFmtId="167" fontId="26" fillId="0" borderId="2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65" fontId="19" fillId="0" borderId="39" xfId="0" applyNumberFormat="1" applyFont="1" applyBorder="1" applyAlignment="1">
      <alignment horizontal="center"/>
    </xf>
    <xf numFmtId="166" fontId="19" fillId="0" borderId="8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166" fontId="19" fillId="0" borderId="3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" fontId="27" fillId="0" borderId="26" xfId="0" applyNumberFormat="1" applyFont="1" applyBorder="1" applyAlignment="1">
      <alignment horizontal="center"/>
    </xf>
    <xf numFmtId="1" fontId="27" fillId="0" borderId="30" xfId="0" applyNumberFormat="1" applyFont="1" applyBorder="1" applyAlignment="1">
      <alignment horizontal="center"/>
    </xf>
    <xf numFmtId="1" fontId="27" fillId="0" borderId="29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1" fontId="27" fillId="0" borderId="3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" fontId="27" fillId="0" borderId="0" xfId="0" applyNumberFormat="1" applyFont="1" applyAlignment="1">
      <alignment horizontal="center"/>
    </xf>
    <xf numFmtId="0" fontId="14" fillId="4" borderId="0" xfId="0" applyFont="1" applyFill="1" applyAlignment="1">
      <alignment horizontal="center" wrapText="1"/>
    </xf>
    <xf numFmtId="0" fontId="18" fillId="2" borderId="32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27" fillId="0" borderId="34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35" xfId="0" applyFont="1" applyBorder="1" applyAlignment="1">
      <alignment horizontal="center" vertical="top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7" fillId="0" borderId="23" xfId="0" applyFont="1" applyBorder="1" applyAlignment="1">
      <alignment horizontal="center" vertical="top"/>
    </xf>
    <xf numFmtId="0" fontId="27" fillId="0" borderId="6" xfId="0" applyFont="1" applyBorder="1" applyAlignment="1">
      <alignment horizontal="center" vertical="top"/>
    </xf>
    <xf numFmtId="0" fontId="27" fillId="0" borderId="30" xfId="0" applyFont="1" applyBorder="1" applyAlignment="1">
      <alignment horizontal="center" vertical="top"/>
    </xf>
    <xf numFmtId="0" fontId="2" fillId="0" borderId="17" xfId="0" applyFont="1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5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8" fillId="3" borderId="5" xfId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305336</xdr:colOff>
      <xdr:row>1</xdr:row>
      <xdr:rowOff>38100</xdr:rowOff>
    </xdr:from>
    <xdr:to>
      <xdr:col>1</xdr:col>
      <xdr:colOff>2269146</xdr:colOff>
      <xdr:row>6</xdr:row>
      <xdr:rowOff>74153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186" y="228600"/>
          <a:ext cx="1960000" cy="114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lg@leduff.ca" TargetMode="External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mcgill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laval@leduff.ca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ean-talon@leduff.ca" TargetMode="External"/><Relationship Id="rId9" Type="http://schemas.openxmlformats.org/officeDocument/2006/relationships/hyperlink" Target="mailto:pvm@leduff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K67"/>
  <sheetViews>
    <sheetView tabSelected="1" topLeftCell="A13" zoomScale="94" zoomScaleNormal="94" workbookViewId="0">
      <selection activeCell="A20" sqref="A20"/>
    </sheetView>
  </sheetViews>
  <sheetFormatPr baseColWidth="10" defaultColWidth="11.46484375" defaultRowHeight="14.25" x14ac:dyDescent="0.45"/>
  <cols>
    <col min="1" max="1" width="4.86328125" customWidth="1"/>
    <col min="2" max="2" width="57.53125" customWidth="1"/>
    <col min="3" max="3" width="20.1328125" customWidth="1"/>
    <col min="6" max="6" width="2.33203125" customWidth="1"/>
    <col min="7" max="7" width="5.6640625" customWidth="1"/>
    <col min="8" max="8" width="39.86328125" customWidth="1"/>
    <col min="9" max="9" width="20" customWidth="1"/>
    <col min="10" max="10" width="12.6640625" customWidth="1"/>
    <col min="11" max="11" width="14.1328125" customWidth="1"/>
  </cols>
  <sheetData>
    <row r="1" spans="1:11" x14ac:dyDescent="0.45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45">
      <c r="A2" s="5"/>
      <c r="B2" s="5"/>
      <c r="C2" s="138"/>
      <c r="D2" s="138"/>
      <c r="E2" s="138"/>
      <c r="F2" s="4"/>
      <c r="G2" s="4"/>
      <c r="H2" s="3" t="s">
        <v>0</v>
      </c>
      <c r="I2" s="6"/>
      <c r="J2" s="6"/>
      <c r="K2" s="9" t="s">
        <v>1</v>
      </c>
    </row>
    <row r="3" spans="1:11" ht="18" customHeight="1" x14ac:dyDescent="0.5">
      <c r="A3" s="5"/>
      <c r="B3" s="9" t="s">
        <v>2</v>
      </c>
      <c r="C3" s="142"/>
      <c r="D3" s="143"/>
      <c r="E3" s="144"/>
      <c r="F3" s="4"/>
      <c r="G3" s="4"/>
      <c r="H3" s="5"/>
      <c r="I3" s="5"/>
      <c r="J3" s="5"/>
      <c r="K3" s="5"/>
    </row>
    <row r="4" spans="1:11" ht="18" customHeight="1" x14ac:dyDescent="0.5">
      <c r="A4" s="5"/>
      <c r="B4" s="9" t="s">
        <v>3</v>
      </c>
      <c r="C4" s="145"/>
      <c r="D4" s="145"/>
      <c r="E4" s="145"/>
      <c r="F4" s="14"/>
      <c r="G4" s="3"/>
      <c r="H4" s="69" t="s">
        <v>32</v>
      </c>
      <c r="I4" s="70" t="s">
        <v>42</v>
      </c>
      <c r="J4" s="51"/>
      <c r="K4" s="115"/>
    </row>
    <row r="5" spans="1:11" ht="18" customHeight="1" x14ac:dyDescent="0.7">
      <c r="B5" s="9" t="s">
        <v>4</v>
      </c>
      <c r="C5" s="145"/>
      <c r="D5" s="145"/>
      <c r="E5" s="145"/>
      <c r="F5" s="14"/>
      <c r="G5" s="2"/>
      <c r="H5" s="69" t="s">
        <v>33</v>
      </c>
      <c r="I5" s="70" t="s">
        <v>43</v>
      </c>
      <c r="J5" s="51"/>
      <c r="K5" s="115"/>
    </row>
    <row r="6" spans="1:11" ht="18" customHeight="1" x14ac:dyDescent="0.7">
      <c r="B6" s="9" t="s">
        <v>5</v>
      </c>
      <c r="C6" s="146"/>
      <c r="D6" s="143"/>
      <c r="E6" s="144"/>
      <c r="F6" s="15"/>
      <c r="G6" s="2"/>
      <c r="H6" s="69" t="s">
        <v>34</v>
      </c>
      <c r="I6" s="70" t="s">
        <v>44</v>
      </c>
      <c r="J6" s="51"/>
      <c r="K6" s="115"/>
    </row>
    <row r="7" spans="1:11" ht="18" customHeight="1" thickBot="1" x14ac:dyDescent="0.75">
      <c r="B7" s="2"/>
      <c r="C7" s="2"/>
      <c r="D7" s="2"/>
      <c r="E7" s="2"/>
      <c r="F7" s="2"/>
      <c r="G7" s="2"/>
      <c r="H7" s="69" t="s">
        <v>35</v>
      </c>
      <c r="I7" s="70" t="s">
        <v>45</v>
      </c>
      <c r="J7" s="51"/>
      <c r="K7" s="115"/>
    </row>
    <row r="8" spans="1:11" ht="18" customHeight="1" thickBot="1" x14ac:dyDescent="0.75">
      <c r="B8" s="68" t="s">
        <v>68</v>
      </c>
      <c r="C8" s="7" t="s">
        <v>6</v>
      </c>
      <c r="D8" s="7" t="s">
        <v>7</v>
      </c>
      <c r="E8" s="3"/>
      <c r="F8" s="3"/>
      <c r="G8" s="2"/>
      <c r="H8" s="69" t="s">
        <v>36</v>
      </c>
      <c r="I8" s="70" t="s">
        <v>46</v>
      </c>
      <c r="J8" s="51"/>
      <c r="K8" s="115"/>
    </row>
    <row r="9" spans="1:11" ht="18" customHeight="1" x14ac:dyDescent="0.7">
      <c r="B9" s="9" t="s">
        <v>8</v>
      </c>
      <c r="C9" s="108"/>
      <c r="D9" s="109"/>
      <c r="E9" s="4"/>
      <c r="F9" s="4"/>
      <c r="G9" s="2"/>
      <c r="H9" s="69" t="s">
        <v>37</v>
      </c>
      <c r="I9" s="70" t="s">
        <v>47</v>
      </c>
      <c r="J9" s="51"/>
      <c r="K9" s="115"/>
    </row>
    <row r="10" spans="1:11" ht="18" customHeight="1" x14ac:dyDescent="0.7">
      <c r="B10" s="20" t="s">
        <v>9</v>
      </c>
      <c r="C10" s="50"/>
      <c r="D10" s="50"/>
      <c r="E10" s="4"/>
      <c r="F10" s="4"/>
      <c r="G10" s="2"/>
      <c r="H10" s="71" t="s">
        <v>69</v>
      </c>
      <c r="I10" s="72" t="s">
        <v>57</v>
      </c>
      <c r="J10" s="51"/>
      <c r="K10" s="115"/>
    </row>
    <row r="11" spans="1:11" ht="18" customHeight="1" x14ac:dyDescent="0.7">
      <c r="B11" s="9" t="s">
        <v>10</v>
      </c>
      <c r="C11" s="113"/>
      <c r="D11" s="114"/>
      <c r="E11" s="112"/>
      <c r="F11" s="4"/>
      <c r="G11" s="2"/>
      <c r="H11" s="71" t="s">
        <v>73</v>
      </c>
      <c r="I11" s="89" t="s">
        <v>74</v>
      </c>
      <c r="J11" s="2"/>
      <c r="K11" s="115"/>
    </row>
    <row r="12" spans="1:11" ht="18" customHeight="1" x14ac:dyDescent="0.7">
      <c r="B12" s="9" t="s">
        <v>11</v>
      </c>
      <c r="C12" s="139"/>
      <c r="D12" s="140"/>
      <c r="E12" s="141"/>
      <c r="F12" s="4"/>
      <c r="G12" s="2"/>
      <c r="H12" s="88" t="s">
        <v>72</v>
      </c>
      <c r="I12" s="89" t="s">
        <v>75</v>
      </c>
      <c r="J12" s="2"/>
      <c r="K12" s="115"/>
    </row>
    <row r="13" spans="1:11" ht="18" customHeight="1" x14ac:dyDescent="0.7">
      <c r="B13" s="9"/>
      <c r="C13" s="110"/>
      <c r="D13" s="111"/>
      <c r="E13" s="112"/>
      <c r="F13" s="4"/>
      <c r="G13" s="2"/>
      <c r="J13" s="2"/>
      <c r="K13" s="115"/>
    </row>
    <row r="14" spans="1:11" ht="18" customHeight="1" x14ac:dyDescent="0.5">
      <c r="B14" s="9"/>
      <c r="C14" s="139"/>
      <c r="D14" s="140"/>
      <c r="E14" s="141"/>
      <c r="F14" s="4"/>
      <c r="I14" s="73"/>
      <c r="K14" s="22"/>
    </row>
    <row r="15" spans="1:11" ht="9" customHeight="1" thickBot="1" x14ac:dyDescent="0.75">
      <c r="B15" s="2"/>
      <c r="C15" s="2"/>
      <c r="D15" s="2"/>
      <c r="E15" s="2"/>
      <c r="F15" s="16"/>
    </row>
    <row r="16" spans="1:11" ht="14.65" thickBot="1" x14ac:dyDescent="0.5">
      <c r="A16" s="37" t="s">
        <v>12</v>
      </c>
      <c r="B16" s="12" t="s">
        <v>24</v>
      </c>
      <c r="C16" s="11" t="s">
        <v>26</v>
      </c>
      <c r="D16" s="31" t="s">
        <v>18</v>
      </c>
      <c r="E16" s="11" t="s">
        <v>16</v>
      </c>
      <c r="F16" s="17"/>
      <c r="G16" s="37" t="s">
        <v>12</v>
      </c>
      <c r="H16" s="12" t="s">
        <v>13</v>
      </c>
      <c r="I16" s="31" t="s">
        <v>14</v>
      </c>
      <c r="J16" s="11" t="s">
        <v>15</v>
      </c>
      <c r="K16" s="13" t="s">
        <v>16</v>
      </c>
    </row>
    <row r="17" spans="1:11" x14ac:dyDescent="0.45">
      <c r="A17" s="38">
        <v>1</v>
      </c>
      <c r="B17" s="95" t="s">
        <v>83</v>
      </c>
      <c r="C17" s="96"/>
      <c r="D17" s="74">
        <v>8.9499999999999993</v>
      </c>
      <c r="E17" s="24">
        <f>C17*D17</f>
        <v>0</v>
      </c>
      <c r="F17" s="18"/>
      <c r="G17" s="32">
        <v>22</v>
      </c>
      <c r="H17" s="39" t="s">
        <v>53</v>
      </c>
      <c r="I17" s="104"/>
      <c r="J17" s="79">
        <v>27.5</v>
      </c>
      <c r="K17" s="24">
        <f>I17*J17</f>
        <v>0</v>
      </c>
    </row>
    <row r="18" spans="1:11" x14ac:dyDescent="0.45">
      <c r="A18" s="38">
        <v>2</v>
      </c>
      <c r="B18" s="48" t="s">
        <v>19</v>
      </c>
      <c r="C18" s="97"/>
      <c r="D18" s="75">
        <v>3.85</v>
      </c>
      <c r="E18" s="25">
        <f t="shared" ref="E18:E20" si="0">C18*D18</f>
        <v>0</v>
      </c>
      <c r="F18" s="18"/>
      <c r="G18" s="33">
        <v>23</v>
      </c>
      <c r="H18" s="40" t="s">
        <v>52</v>
      </c>
      <c r="I18" s="97"/>
      <c r="J18" s="80">
        <v>3.45</v>
      </c>
      <c r="K18" s="28">
        <f t="shared" ref="K18:K26" si="1">I18*J18</f>
        <v>0</v>
      </c>
    </row>
    <row r="19" spans="1:11" x14ac:dyDescent="0.45">
      <c r="A19" s="33">
        <v>3</v>
      </c>
      <c r="B19" s="52" t="s">
        <v>70</v>
      </c>
      <c r="C19" s="97"/>
      <c r="D19" s="76">
        <v>3.85</v>
      </c>
      <c r="E19" s="25">
        <f t="shared" si="0"/>
        <v>0</v>
      </c>
      <c r="F19" s="18"/>
      <c r="G19" s="33">
        <v>24</v>
      </c>
      <c r="H19" s="40" t="s">
        <v>38</v>
      </c>
      <c r="I19" s="97"/>
      <c r="J19" s="80">
        <v>2.6</v>
      </c>
      <c r="K19" s="28">
        <f t="shared" si="1"/>
        <v>0</v>
      </c>
    </row>
    <row r="20" spans="1:11" x14ac:dyDescent="0.45">
      <c r="A20" s="33">
        <v>4</v>
      </c>
      <c r="B20" s="48" t="s">
        <v>50</v>
      </c>
      <c r="C20" s="98"/>
      <c r="D20" s="76">
        <v>3.5</v>
      </c>
      <c r="E20" s="25">
        <f t="shared" si="0"/>
        <v>0</v>
      </c>
      <c r="F20" s="18"/>
      <c r="G20" s="33">
        <v>25</v>
      </c>
      <c r="H20" s="40" t="s">
        <v>41</v>
      </c>
      <c r="I20" s="97"/>
      <c r="J20" s="80">
        <v>3.75</v>
      </c>
      <c r="K20" s="28">
        <f t="shared" si="1"/>
        <v>0</v>
      </c>
    </row>
    <row r="21" spans="1:11" x14ac:dyDescent="0.45">
      <c r="A21" s="33">
        <v>5</v>
      </c>
      <c r="B21" s="48" t="s">
        <v>51</v>
      </c>
      <c r="C21" s="99"/>
      <c r="D21" s="76">
        <v>6.85</v>
      </c>
      <c r="E21" s="25">
        <f>C21*D21</f>
        <v>0</v>
      </c>
      <c r="F21" s="18"/>
      <c r="G21" s="33">
        <v>26</v>
      </c>
      <c r="H21" s="40" t="s">
        <v>28</v>
      </c>
      <c r="I21" s="97"/>
      <c r="J21" s="80">
        <v>2.5</v>
      </c>
      <c r="K21" s="28">
        <f t="shared" si="1"/>
        <v>0</v>
      </c>
    </row>
    <row r="22" spans="1:11" x14ac:dyDescent="0.45">
      <c r="A22" s="33">
        <v>6</v>
      </c>
      <c r="B22" s="48" t="s">
        <v>56</v>
      </c>
      <c r="C22" s="99"/>
      <c r="D22" s="77">
        <v>6.55</v>
      </c>
      <c r="E22" s="25">
        <f>C22*D22</f>
        <v>0</v>
      </c>
      <c r="F22" s="18"/>
      <c r="G22" s="33">
        <v>27</v>
      </c>
      <c r="H22" s="40" t="s">
        <v>86</v>
      </c>
      <c r="I22" s="97"/>
      <c r="J22" s="80" t="s">
        <v>88</v>
      </c>
      <c r="K22" s="28" t="s">
        <v>87</v>
      </c>
    </row>
    <row r="23" spans="1:11" x14ac:dyDescent="0.45">
      <c r="A23" s="33">
        <v>7</v>
      </c>
      <c r="B23" s="49" t="s">
        <v>58</v>
      </c>
      <c r="C23" s="99"/>
      <c r="D23" s="77">
        <v>6.05</v>
      </c>
      <c r="E23" s="25">
        <f>C23*D23</f>
        <v>0</v>
      </c>
      <c r="F23" s="18"/>
      <c r="G23" s="33">
        <v>28</v>
      </c>
      <c r="H23" s="40" t="s">
        <v>29</v>
      </c>
      <c r="I23" s="97"/>
      <c r="J23" s="80">
        <v>2.5</v>
      </c>
      <c r="K23" s="28">
        <f t="shared" si="1"/>
        <v>0</v>
      </c>
    </row>
    <row r="24" spans="1:11" ht="14.65" thickBot="1" x14ac:dyDescent="0.5">
      <c r="A24" s="34">
        <v>8</v>
      </c>
      <c r="B24" s="53" t="s">
        <v>59</v>
      </c>
      <c r="C24" s="100"/>
      <c r="D24" s="78">
        <v>6.05</v>
      </c>
      <c r="E24" s="10">
        <f>C24*D24</f>
        <v>0</v>
      </c>
      <c r="F24" s="18"/>
      <c r="G24" s="33">
        <v>29</v>
      </c>
      <c r="H24" s="40" t="s">
        <v>40</v>
      </c>
      <c r="I24" s="97"/>
      <c r="J24" s="80">
        <v>3.75</v>
      </c>
      <c r="K24" s="28">
        <f t="shared" si="1"/>
        <v>0</v>
      </c>
    </row>
    <row r="25" spans="1:11" ht="14.65" thickBot="1" x14ac:dyDescent="0.5">
      <c r="A25" s="22"/>
      <c r="D25" s="57" t="s">
        <v>20</v>
      </c>
      <c r="E25" s="10">
        <f>SUM(E17:E24)</f>
        <v>0</v>
      </c>
      <c r="F25" s="18"/>
      <c r="G25" s="42">
        <v>30</v>
      </c>
      <c r="H25" s="46" t="s">
        <v>49</v>
      </c>
      <c r="I25" s="106"/>
      <c r="J25" s="81">
        <v>4.25</v>
      </c>
      <c r="K25" s="28">
        <f t="shared" si="1"/>
        <v>0</v>
      </c>
    </row>
    <row r="26" spans="1:11" ht="14.65" thickBot="1" x14ac:dyDescent="0.5">
      <c r="F26" s="18"/>
      <c r="G26" s="34">
        <v>31</v>
      </c>
      <c r="H26" s="41" t="s">
        <v>39</v>
      </c>
      <c r="I26" s="100"/>
      <c r="J26" s="82">
        <v>6.25</v>
      </c>
      <c r="K26" s="26">
        <f t="shared" si="1"/>
        <v>0</v>
      </c>
    </row>
    <row r="27" spans="1:11" ht="14.65" thickBot="1" x14ac:dyDescent="0.5">
      <c r="A27" s="91" t="s">
        <v>12</v>
      </c>
      <c r="B27" s="92" t="s">
        <v>76</v>
      </c>
      <c r="C27" s="11" t="s">
        <v>17</v>
      </c>
      <c r="D27" s="13" t="s">
        <v>18</v>
      </c>
      <c r="E27" s="11" t="s">
        <v>16</v>
      </c>
      <c r="F27" s="18"/>
      <c r="G27" s="22"/>
      <c r="I27" s="21"/>
      <c r="J27" s="57" t="s">
        <v>20</v>
      </c>
      <c r="K27" s="10">
        <f>SUM(K17:K26)</f>
        <v>0</v>
      </c>
    </row>
    <row r="28" spans="1:11" ht="16.149999999999999" thickBot="1" x14ac:dyDescent="0.55000000000000004">
      <c r="A28" s="37">
        <v>9</v>
      </c>
      <c r="B28" s="48" t="s">
        <v>71</v>
      </c>
      <c r="C28" s="116"/>
      <c r="D28" s="75">
        <v>9.85</v>
      </c>
      <c r="E28" s="25">
        <f>C28*D28</f>
        <v>0</v>
      </c>
      <c r="F28" s="18"/>
      <c r="G28" s="22"/>
      <c r="I28" s="21"/>
      <c r="J28" s="8"/>
      <c r="K28" s="1"/>
    </row>
    <row r="29" spans="1:11" ht="15.75" x14ac:dyDescent="0.5">
      <c r="A29" s="35">
        <v>10</v>
      </c>
      <c r="B29" s="40" t="s">
        <v>78</v>
      </c>
      <c r="C29" s="117"/>
      <c r="D29" s="84">
        <v>7.75</v>
      </c>
      <c r="E29" s="25">
        <f t="shared" ref="E29:E33" si="2">C29*D29</f>
        <v>0</v>
      </c>
      <c r="F29" s="18"/>
      <c r="G29" s="32">
        <v>31</v>
      </c>
      <c r="H29" s="66" t="s">
        <v>65</v>
      </c>
      <c r="I29" s="104"/>
      <c r="J29" s="83">
        <v>0.85</v>
      </c>
      <c r="K29" s="24">
        <f t="shared" ref="K29:K30" si="3">I29*J29</f>
        <v>0</v>
      </c>
    </row>
    <row r="30" spans="1:11" ht="16.149999999999999" thickBot="1" x14ac:dyDescent="0.55000000000000004">
      <c r="A30" s="54">
        <v>11</v>
      </c>
      <c r="B30" s="40" t="s">
        <v>79</v>
      </c>
      <c r="C30" s="118"/>
      <c r="D30" s="84">
        <v>7.75</v>
      </c>
      <c r="E30" s="25">
        <f t="shared" si="2"/>
        <v>0</v>
      </c>
      <c r="F30" s="19"/>
      <c r="G30" s="34">
        <v>32</v>
      </c>
      <c r="H30" s="67" t="s">
        <v>66</v>
      </c>
      <c r="I30" s="100"/>
      <c r="J30" s="86">
        <v>0.85</v>
      </c>
      <c r="K30" s="26">
        <f t="shared" si="3"/>
        <v>0</v>
      </c>
    </row>
    <row r="31" spans="1:11" ht="16.149999999999999" thickBot="1" x14ac:dyDescent="0.55000000000000004">
      <c r="A31" s="54">
        <v>12</v>
      </c>
      <c r="B31" s="44" t="s">
        <v>80</v>
      </c>
      <c r="C31" s="118"/>
      <c r="D31" s="84">
        <v>7.75</v>
      </c>
      <c r="E31" s="25">
        <f t="shared" si="2"/>
        <v>0</v>
      </c>
      <c r="F31" s="17"/>
      <c r="G31" s="22"/>
      <c r="H31" s="55"/>
      <c r="I31" s="21"/>
      <c r="J31" s="57" t="s">
        <v>20</v>
      </c>
      <c r="K31" s="56">
        <f>SUM(K29:K30)</f>
        <v>0</v>
      </c>
    </row>
    <row r="32" spans="1:11" ht="16.149999999999999" thickBot="1" x14ac:dyDescent="0.55000000000000004">
      <c r="A32" s="54">
        <v>13</v>
      </c>
      <c r="B32" s="45" t="s">
        <v>81</v>
      </c>
      <c r="C32" s="119"/>
      <c r="D32" s="84">
        <v>7.75</v>
      </c>
      <c r="E32" s="25">
        <f t="shared" si="2"/>
        <v>0</v>
      </c>
      <c r="F32" s="18"/>
      <c r="G32" s="22"/>
      <c r="H32" s="55"/>
      <c r="I32" s="21"/>
      <c r="J32" s="60"/>
      <c r="K32" s="1"/>
    </row>
    <row r="33" spans="1:11" ht="16.149999999999999" thickBot="1" x14ac:dyDescent="0.55000000000000004">
      <c r="A33" s="93">
        <v>14</v>
      </c>
      <c r="B33" s="45" t="s">
        <v>82</v>
      </c>
      <c r="C33" s="120"/>
      <c r="D33" s="84">
        <v>7.75</v>
      </c>
      <c r="E33" s="26">
        <f t="shared" si="2"/>
        <v>0</v>
      </c>
      <c r="F33" s="18"/>
      <c r="G33" s="22"/>
      <c r="H33" s="47" t="s">
        <v>21</v>
      </c>
      <c r="I33" s="24">
        <f>SUM(E25,E34,E44,E49,E67,K27,K31)</f>
        <v>0</v>
      </c>
      <c r="J33" s="1"/>
      <c r="K33" s="1"/>
    </row>
    <row r="34" spans="1:11" ht="16.149999999999999" thickBot="1" x14ac:dyDescent="0.55000000000000004">
      <c r="A34" s="121"/>
      <c r="B34" s="122"/>
      <c r="C34" s="123"/>
      <c r="D34" s="57" t="s">
        <v>20</v>
      </c>
      <c r="E34" s="10">
        <f>SUM(E28:E33)</f>
        <v>0</v>
      </c>
      <c r="F34" s="18"/>
      <c r="G34" s="22"/>
      <c r="H34" s="52" t="s">
        <v>89</v>
      </c>
      <c r="I34" s="25">
        <f>MIN(75,I33*0.1)</f>
        <v>0</v>
      </c>
      <c r="J34" s="1"/>
      <c r="K34" s="1"/>
    </row>
    <row r="35" spans="1:11" x14ac:dyDescent="0.45">
      <c r="A35" s="94"/>
      <c r="F35" s="18"/>
      <c r="G35" s="22"/>
      <c r="H35" s="48" t="s">
        <v>22</v>
      </c>
      <c r="I35" s="28">
        <f>I33*0.05</f>
        <v>0</v>
      </c>
      <c r="J35" s="1"/>
      <c r="K35" s="1"/>
    </row>
    <row r="36" spans="1:11" ht="14.65" thickBot="1" x14ac:dyDescent="0.5">
      <c r="F36" s="18"/>
      <c r="G36" s="22"/>
      <c r="H36" s="49" t="s">
        <v>23</v>
      </c>
      <c r="I36" s="26">
        <f>I33*0.09975</f>
        <v>0</v>
      </c>
      <c r="J36" s="1"/>
      <c r="K36" s="1"/>
    </row>
    <row r="37" spans="1:11" ht="14.65" thickBot="1" x14ac:dyDescent="0.5">
      <c r="A37" s="37" t="s">
        <v>12</v>
      </c>
      <c r="B37" s="27" t="s">
        <v>25</v>
      </c>
      <c r="C37" s="11" t="s">
        <v>26</v>
      </c>
      <c r="D37" s="29" t="s">
        <v>18</v>
      </c>
      <c r="E37" s="27" t="s">
        <v>16</v>
      </c>
      <c r="F37" s="18"/>
      <c r="H37" s="63" t="s">
        <v>61</v>
      </c>
      <c r="I37" s="23">
        <f>SUM(I33:I36)</f>
        <v>0</v>
      </c>
      <c r="J37" s="8"/>
      <c r="K37" s="1"/>
    </row>
    <row r="38" spans="1:11" ht="14.65" thickBot="1" x14ac:dyDescent="0.5">
      <c r="A38" s="37">
        <v>15</v>
      </c>
      <c r="B38" s="39" t="s">
        <v>84</v>
      </c>
      <c r="C38" s="102"/>
      <c r="D38" s="83">
        <v>19.25</v>
      </c>
      <c r="E38" s="24">
        <f>C38*D38</f>
        <v>0</v>
      </c>
      <c r="F38" s="18"/>
      <c r="I38" s="58"/>
    </row>
    <row r="39" spans="1:11" ht="16.149999999999999" thickBot="1" x14ac:dyDescent="0.55000000000000004">
      <c r="A39" s="42">
        <v>16</v>
      </c>
      <c r="B39" s="40" t="s">
        <v>85</v>
      </c>
      <c r="C39" s="101"/>
      <c r="D39" s="84">
        <v>21.5</v>
      </c>
      <c r="E39" s="24">
        <f>C39*D39</f>
        <v>0</v>
      </c>
      <c r="F39" s="18"/>
      <c r="H39" s="125" t="s">
        <v>63</v>
      </c>
      <c r="I39" s="126"/>
    </row>
    <row r="40" spans="1:11" ht="16.149999999999999" thickBot="1" x14ac:dyDescent="0.55000000000000004">
      <c r="A40" s="34">
        <v>17</v>
      </c>
      <c r="B40" s="40" t="s">
        <v>55</v>
      </c>
      <c r="C40" s="101"/>
      <c r="D40" s="84">
        <v>10.15</v>
      </c>
      <c r="E40" s="28">
        <f t="shared" ref="E40:E43" si="4">C40*D40</f>
        <v>0</v>
      </c>
      <c r="F40" s="18"/>
      <c r="H40" s="59" t="s">
        <v>64</v>
      </c>
      <c r="I40" s="107"/>
    </row>
    <row r="41" spans="1:11" ht="16.5" customHeight="1" thickBot="1" x14ac:dyDescent="0.55000000000000004">
      <c r="A41" s="35">
        <v>18</v>
      </c>
      <c r="B41" s="40" t="s">
        <v>60</v>
      </c>
      <c r="C41" s="101"/>
      <c r="D41" s="85">
        <v>15.35</v>
      </c>
      <c r="E41" s="28">
        <f t="shared" si="4"/>
        <v>0</v>
      </c>
      <c r="F41" s="18"/>
      <c r="H41" s="64" t="s">
        <v>62</v>
      </c>
      <c r="I41" s="65">
        <f>I37+I40</f>
        <v>0</v>
      </c>
      <c r="J41" s="8"/>
      <c r="K41" s="1"/>
    </row>
    <row r="42" spans="1:11" ht="16.25" customHeight="1" thickTop="1" thickBot="1" x14ac:dyDescent="0.55000000000000004">
      <c r="A42" s="54">
        <v>19</v>
      </c>
      <c r="B42" s="40" t="s">
        <v>27</v>
      </c>
      <c r="C42" s="101"/>
      <c r="D42" s="85">
        <v>5.75</v>
      </c>
      <c r="E42" s="28">
        <f t="shared" si="4"/>
        <v>0</v>
      </c>
      <c r="F42" s="18"/>
      <c r="H42" s="61"/>
      <c r="I42" s="62"/>
      <c r="J42" s="8"/>
      <c r="K42" s="1"/>
    </row>
    <row r="43" spans="1:11" ht="16.5" customHeight="1" thickBot="1" x14ac:dyDescent="0.5">
      <c r="A43" s="36"/>
      <c r="B43" s="41"/>
      <c r="C43" s="103"/>
      <c r="D43" s="86"/>
      <c r="E43" s="26">
        <f t="shared" si="4"/>
        <v>0</v>
      </c>
      <c r="F43" s="17"/>
      <c r="H43" s="135" t="s">
        <v>30</v>
      </c>
      <c r="I43" s="136"/>
      <c r="J43" s="136"/>
      <c r="K43" s="137"/>
    </row>
    <row r="44" spans="1:11" ht="15.75" customHeight="1" thickBot="1" x14ac:dyDescent="0.5">
      <c r="D44" s="57" t="s">
        <v>20</v>
      </c>
      <c r="E44" s="10">
        <f>SUM(E38:E43)</f>
        <v>0</v>
      </c>
      <c r="F44" s="18"/>
      <c r="H44" s="132"/>
      <c r="I44" s="133"/>
      <c r="J44" s="133"/>
      <c r="K44" s="134"/>
    </row>
    <row r="45" spans="1:11" ht="15.75" customHeight="1" thickBot="1" x14ac:dyDescent="0.5">
      <c r="F45" s="18"/>
      <c r="H45" s="127"/>
      <c r="I45" s="128"/>
      <c r="J45" s="128"/>
      <c r="K45" s="129"/>
    </row>
    <row r="46" spans="1:11" ht="15.75" customHeight="1" thickBot="1" x14ac:dyDescent="0.5">
      <c r="A46" s="32" t="s">
        <v>12</v>
      </c>
      <c r="B46" s="11" t="s">
        <v>67</v>
      </c>
      <c r="C46" s="11" t="s">
        <v>26</v>
      </c>
      <c r="D46" s="30" t="s">
        <v>18</v>
      </c>
      <c r="E46" s="27" t="s">
        <v>16</v>
      </c>
      <c r="F46" s="18"/>
      <c r="H46" s="127"/>
      <c r="I46" s="128"/>
      <c r="J46" s="128"/>
      <c r="K46" s="129"/>
    </row>
    <row r="47" spans="1:11" ht="15.75" customHeight="1" x14ac:dyDescent="0.45">
      <c r="A47" s="54">
        <v>20</v>
      </c>
      <c r="B47" s="43" t="s">
        <v>54</v>
      </c>
      <c r="C47" s="104"/>
      <c r="D47" s="79">
        <v>3.95</v>
      </c>
      <c r="E47" s="24">
        <f t="shared" ref="E47:E48" si="5">C47*D47</f>
        <v>0</v>
      </c>
      <c r="F47" s="18"/>
      <c r="H47" s="127"/>
      <c r="I47" s="128"/>
      <c r="J47" s="128"/>
      <c r="K47" s="129"/>
    </row>
    <row r="48" spans="1:11" ht="16.5" customHeight="1" thickBot="1" x14ac:dyDescent="0.5">
      <c r="A48" s="36">
        <v>21</v>
      </c>
      <c r="B48" s="41" t="s">
        <v>48</v>
      </c>
      <c r="C48" s="105"/>
      <c r="D48" s="82">
        <v>4.95</v>
      </c>
      <c r="E48" s="26">
        <f t="shared" si="5"/>
        <v>0</v>
      </c>
      <c r="F48" s="18"/>
      <c r="H48" s="127"/>
      <c r="I48" s="128"/>
      <c r="J48" s="128"/>
      <c r="K48" s="129"/>
    </row>
    <row r="49" spans="1:11" ht="16.149999999999999" thickBot="1" x14ac:dyDescent="0.5">
      <c r="C49" s="21"/>
      <c r="D49" s="57" t="s">
        <v>20</v>
      </c>
      <c r="E49" s="10">
        <f>SUM(E47:E48)</f>
        <v>0</v>
      </c>
      <c r="F49" s="18"/>
      <c r="H49" s="127"/>
      <c r="I49" s="128"/>
      <c r="J49" s="128"/>
      <c r="K49" s="129"/>
    </row>
    <row r="50" spans="1:11" ht="15.75" x14ac:dyDescent="0.45">
      <c r="H50" s="127"/>
      <c r="I50" s="128"/>
      <c r="J50" s="128"/>
      <c r="K50" s="129"/>
    </row>
    <row r="51" spans="1:11" ht="15.75" x14ac:dyDescent="0.45">
      <c r="H51" s="127"/>
      <c r="I51" s="128"/>
      <c r="J51" s="128"/>
      <c r="K51" s="129"/>
    </row>
    <row r="52" spans="1:11" ht="14.65" thickBot="1" x14ac:dyDescent="0.5">
      <c r="H52" s="87" t="s">
        <v>31</v>
      </c>
      <c r="I52" s="130"/>
      <c r="J52" s="130"/>
      <c r="K52" s="131"/>
    </row>
    <row r="53" spans="1:11" x14ac:dyDescent="0.45">
      <c r="H53" s="124" t="s">
        <v>77</v>
      </c>
      <c r="I53" s="124"/>
      <c r="J53" s="124"/>
      <c r="K53" s="124"/>
    </row>
    <row r="54" spans="1:11" x14ac:dyDescent="0.45">
      <c r="H54" s="124"/>
      <c r="I54" s="124"/>
      <c r="J54" s="124"/>
      <c r="K54" s="124"/>
    </row>
    <row r="60" spans="1:11" x14ac:dyDescent="0.45">
      <c r="A60" s="22"/>
      <c r="C60" s="21"/>
      <c r="D60" s="1"/>
      <c r="E60" s="1"/>
    </row>
    <row r="61" spans="1:11" x14ac:dyDescent="0.45">
      <c r="A61" s="22"/>
      <c r="C61" s="21"/>
      <c r="D61" s="1"/>
      <c r="E61" s="1"/>
    </row>
    <row r="62" spans="1:11" x14ac:dyDescent="0.45">
      <c r="C62" s="21"/>
      <c r="D62" s="1"/>
      <c r="E62" s="1"/>
    </row>
    <row r="63" spans="1:11" x14ac:dyDescent="0.45">
      <c r="C63" s="21"/>
      <c r="D63" s="1"/>
      <c r="E63" s="1"/>
    </row>
    <row r="64" spans="1:11" x14ac:dyDescent="0.45">
      <c r="B64" s="90"/>
      <c r="C64" s="21"/>
      <c r="D64" s="1"/>
      <c r="E64" s="1"/>
    </row>
    <row r="65" spans="2:5" x14ac:dyDescent="0.45">
      <c r="B65" s="90"/>
      <c r="C65" s="21"/>
      <c r="D65" s="1"/>
      <c r="E65" s="1"/>
    </row>
    <row r="66" spans="2:5" x14ac:dyDescent="0.45">
      <c r="B66" s="90"/>
      <c r="C66" s="21"/>
      <c r="D66" s="1"/>
      <c r="E66" s="1"/>
    </row>
    <row r="67" spans="2:5" x14ac:dyDescent="0.45">
      <c r="D67" s="60"/>
      <c r="E67" s="1"/>
    </row>
  </sheetData>
  <sheetProtection algorithmName="SHA-512" hashValue="rjYSAIn8+cS05A1D/NodO51UkrRNbnB8Oxu2jgvkxRb98ql2b2JGHGb7NEr5vzE6wP+zu7CNH1smKRtNoVeBXA==" saltValue="33nf/Ja82awtULJkzIA8Jg==" spinCount="100000" sheet="1" objects="1" scenarios="1"/>
  <protectedRanges>
    <protectedRange sqref="C3:E6 C9:D9 C11:D11 C14:E14 K14 I17:I26 C38:C43 C47:C48 I52:K52 C12:E12 H44:K51 I43:K43 C13:D13 C28:C34 C60:C66 C17:C24" name="Plage1"/>
    <protectedRange sqref="K4:K13" name="Plage1_1"/>
    <protectedRange sqref="I29:I32 I40" name="Plage1_2"/>
  </protectedRanges>
  <mergeCells count="19">
    <mergeCell ref="C2:E2"/>
    <mergeCell ref="C14:E14"/>
    <mergeCell ref="C3:E3"/>
    <mergeCell ref="C4:E4"/>
    <mergeCell ref="C5:E5"/>
    <mergeCell ref="C6:E6"/>
    <mergeCell ref="C12:E12"/>
    <mergeCell ref="H53:K54"/>
    <mergeCell ref="H39:I39"/>
    <mergeCell ref="H45:K45"/>
    <mergeCell ref="H46:K46"/>
    <mergeCell ref="I52:K52"/>
    <mergeCell ref="H51:K51"/>
    <mergeCell ref="H49:K49"/>
    <mergeCell ref="H50:K50"/>
    <mergeCell ref="H47:K47"/>
    <mergeCell ref="H48:K48"/>
    <mergeCell ref="H44:K44"/>
    <mergeCell ref="H43:K43"/>
  </mergeCells>
  <hyperlinks>
    <hyperlink ref="I4" r:id="rId1" xr:uid="{5C57985C-A19C-47AF-A231-79C1AF0BC4F8}"/>
    <hyperlink ref="I5" r:id="rId2" xr:uid="{FEB4C8BD-88BE-4073-ABC2-5E5D4B0A55A1}"/>
    <hyperlink ref="I6" r:id="rId3" xr:uid="{007B3168-7BBD-4B9E-A54C-C265D31F9BAE}"/>
    <hyperlink ref="I7" r:id="rId4" xr:uid="{42E829D6-581B-4833-98CD-CC698F7B369C}"/>
    <hyperlink ref="I8" r:id="rId5" xr:uid="{EC6A981E-1500-45AE-BD7B-235C0C3003B5}"/>
    <hyperlink ref="I9" r:id="rId6" xr:uid="{B935CFED-2DEA-45DD-919E-BB8C7E173FC8}"/>
    <hyperlink ref="I10" r:id="rId7" xr:uid="{ED4D897C-B075-4CF6-B9E5-D926B1E977C0}"/>
    <hyperlink ref="I11" r:id="rId8" xr:uid="{3BE9F6F3-8073-4E9D-99A9-287060024232}"/>
    <hyperlink ref="I12" r:id="rId9" xr:uid="{733CAEE6-FF1C-4CBB-A9D6-D8766D8A050B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scale="59" orientation="landscape" r:id="rId10"/>
  <headerFooter>
    <oddFooter>Page &amp;P&amp;R</oddFooter>
  </headerFooter>
  <drawing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95919c-49a5-435d-8d08-40636e84ccc4" xsi:nil="true"/>
    <lcf76f155ced4ddcb4097134ff3c332f xmlns="f9cc6eb9-3ced-403b-b531-4425f75da247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F3CC82FB99F74FA0CBA170B1F54891" ma:contentTypeVersion="20" ma:contentTypeDescription="Create a new document." ma:contentTypeScope="" ma:versionID="72106c190b69c2d59cf83518e494bf3f">
  <xsd:schema xmlns:xsd="http://www.w3.org/2001/XMLSchema" xmlns:xs="http://www.w3.org/2001/XMLSchema" xmlns:p="http://schemas.microsoft.com/office/2006/metadata/properties" xmlns:ns1="http://schemas.microsoft.com/sharepoint/v3" xmlns:ns2="f9cc6eb9-3ced-403b-b531-4425f75da247" xmlns:ns3="1f95919c-49a5-435d-8d08-40636e84ccc4" targetNamespace="http://schemas.microsoft.com/office/2006/metadata/properties" ma:root="true" ma:fieldsID="e2b98403641b75a2445dd0c80069af06" ns1:_="" ns2:_="" ns3:_="">
    <xsd:import namespace="http://schemas.microsoft.com/sharepoint/v3"/>
    <xsd:import namespace="f9cc6eb9-3ced-403b-b531-4425f75da247"/>
    <xsd:import namespace="1f95919c-49a5-435d-8d08-40636e84c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c6eb9-3ced-403b-b531-4425f75da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46cfb0-8881-4ec9-b608-9e9880cc16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5919c-49a5-435d-8d08-40636e84c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4d21e4-b144-425e-ab72-7fe160fa1ba9}" ma:internalName="TaxCatchAll" ma:showField="CatchAllData" ma:web="1f95919c-49a5-435d-8d08-40636e84c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95B905-2D46-4398-8E1F-59C478B55DC5}">
  <ds:schemaRefs>
    <ds:schemaRef ds:uri="f9cc6eb9-3ced-403b-b531-4425f75da247"/>
    <ds:schemaRef ds:uri="http://www.w3.org/XML/1998/namespace"/>
    <ds:schemaRef ds:uri="http://purl.org/dc/dcmitype/"/>
    <ds:schemaRef ds:uri="1f95919c-49a5-435d-8d08-40636e84ccc4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B62D9-D8C5-406F-AAC2-0EE53A0A96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919534-B790-4137-910F-E052F240E6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Menu traiteur principal</vt:lpstr>
      <vt:lpstr>'Menu traiteur principal'!Zone_d_impression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Christine Verneuil</dc:creator>
  <cp:lastModifiedBy>Mahmoud   Kraroubi</cp:lastModifiedBy>
  <cp:lastPrinted>2023-01-09T22:15:51Z</cp:lastPrinted>
  <dcterms:created xsi:type="dcterms:W3CDTF">2016-06-16T11:35:40Z</dcterms:created>
  <dcterms:modified xsi:type="dcterms:W3CDTF">2024-04-05T17:52:58Z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0x010100A3F3CC82FB99F74FA0CBA170B1F54891</vt:lpwstr>
  </property>
  <property fmtid="{D5CDD505-2E9C-101B-9397-08002B2CF9AE}" pid="3" name="Order">
    <vt:r8>1511700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