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LeDuffCanada-Boutiques/Shared Documents/Info Boutiques/Traiteur 2023/"/>
    </mc:Choice>
  </mc:AlternateContent>
  <xr:revisionPtr revIDLastSave="0" documentId="8_{F575A308-DB6D-44B5-9298-45B58F029ACF}" xr6:coauthVersionLast="47" xr6:coauthVersionMax="47" xr10:uidLastSave="{00000000-0000-0000-0000-000000000000}"/>
  <bookViews>
    <workbookView xWindow="20370" yWindow="-2385" windowWidth="25440" windowHeight="15390" firstSheet="1" activeTab="1" xr2:uid="{00000000-000D-0000-FFFF-FFFF00000000}"/>
  </bookViews>
  <sheets>
    <sheet name="10%" sheetId="3" state="hidden" r:id="rId1"/>
    <sheet name="New" sheetId="5" r:id="rId2"/>
    <sheet name="15%" sheetId="4" state="hidden" r:id="rId3"/>
    <sheet name="20%" sheetId="2" state="hidden" r:id="rId4"/>
  </sheets>
  <definedNames>
    <definedName name="_xlnm.Print_Area" localSheetId="1">New!$A$1:$K$55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5" l="1"/>
  <c r="K31" i="5"/>
  <c r="K28" i="5"/>
  <c r="K27" i="5"/>
  <c r="K26" i="5"/>
  <c r="K33" i="5" l="1"/>
  <c r="E47" i="5"/>
  <c r="E46" i="5"/>
  <c r="E34" i="5"/>
  <c r="E33" i="5"/>
  <c r="E32" i="5"/>
  <c r="E31" i="5"/>
  <c r="E30" i="5"/>
  <c r="E35" i="5" l="1"/>
  <c r="E36" i="5" s="1"/>
  <c r="E52" i="5" l="1"/>
  <c r="K25" i="5"/>
  <c r="K23" i="5"/>
  <c r="K22" i="5"/>
  <c r="K20" i="5"/>
  <c r="E45" i="5"/>
  <c r="E23" i="5"/>
  <c r="E22" i="5"/>
  <c r="E21" i="5"/>
  <c r="E19" i="5"/>
  <c r="E51" i="5"/>
  <c r="E44" i="5"/>
  <c r="E43" i="5"/>
  <c r="E42" i="5"/>
  <c r="E26" i="5"/>
  <c r="E25" i="5"/>
  <c r="E24" i="5"/>
  <c r="K21" i="5"/>
  <c r="E20" i="5"/>
  <c r="K19" i="5"/>
  <c r="C46" i="4"/>
  <c r="E46" i="4" s="1"/>
  <c r="C45" i="4"/>
  <c r="E45" i="4" s="1"/>
  <c r="E47" i="4" s="1"/>
  <c r="C44" i="4"/>
  <c r="E44" i="4" s="1"/>
  <c r="C43" i="4"/>
  <c r="C39" i="4"/>
  <c r="E39" i="4" s="1"/>
  <c r="C38" i="4"/>
  <c r="E38" i="4" s="1"/>
  <c r="K20" i="4"/>
  <c r="K19" i="4"/>
  <c r="E34" i="4"/>
  <c r="E32" i="4"/>
  <c r="E16" i="4"/>
  <c r="E18" i="4"/>
  <c r="E21" i="4"/>
  <c r="E22" i="4"/>
  <c r="E23" i="4"/>
  <c r="E24" i="4"/>
  <c r="E15" i="4"/>
  <c r="E43" i="4"/>
  <c r="E33" i="4"/>
  <c r="E31" i="4"/>
  <c r="E30" i="4"/>
  <c r="E26" i="4"/>
  <c r="E25" i="4"/>
  <c r="E20" i="4"/>
  <c r="E19" i="4"/>
  <c r="K18" i="4"/>
  <c r="K17" i="4"/>
  <c r="E17" i="4"/>
  <c r="K16" i="4"/>
  <c r="K15" i="4"/>
  <c r="E17" i="3"/>
  <c r="I20" i="3"/>
  <c r="K20" i="3" s="1"/>
  <c r="K19" i="3"/>
  <c r="K18" i="3"/>
  <c r="I17" i="3"/>
  <c r="I16" i="3"/>
  <c r="I15" i="3"/>
  <c r="K15" i="3" s="1"/>
  <c r="C46" i="3"/>
  <c r="C45" i="3"/>
  <c r="C44" i="3"/>
  <c r="C43" i="3"/>
  <c r="C39" i="3"/>
  <c r="E39" i="3" s="1"/>
  <c r="C38" i="3"/>
  <c r="E38" i="3" s="1"/>
  <c r="E40" i="3" s="1"/>
  <c r="C34" i="3"/>
  <c r="E34" i="3" s="1"/>
  <c r="C33" i="3"/>
  <c r="C32" i="3"/>
  <c r="E32" i="3" s="1"/>
  <c r="C31" i="3"/>
  <c r="E22" i="3"/>
  <c r="E47" i="3"/>
  <c r="E46" i="3"/>
  <c r="E45" i="3"/>
  <c r="E44" i="3"/>
  <c r="E43" i="3"/>
  <c r="E33" i="3"/>
  <c r="E31" i="3"/>
  <c r="E30" i="3"/>
  <c r="E25" i="3"/>
  <c r="E20" i="3"/>
  <c r="E19" i="3"/>
  <c r="K17" i="3"/>
  <c r="K16" i="3"/>
  <c r="K20" i="2"/>
  <c r="I19" i="2"/>
  <c r="K19" i="2" s="1"/>
  <c r="I18" i="2"/>
  <c r="K18" i="2" s="1"/>
  <c r="I16" i="2"/>
  <c r="K15" i="2"/>
  <c r="C46" i="2"/>
  <c r="C45" i="2"/>
  <c r="E45" i="2" s="1"/>
  <c r="E47" i="2" s="1"/>
  <c r="C44" i="2"/>
  <c r="C43" i="2"/>
  <c r="E43" i="2" s="1"/>
  <c r="C39" i="2"/>
  <c r="E39" i="2" s="1"/>
  <c r="C38" i="2"/>
  <c r="C34" i="2"/>
  <c r="E34" i="2" s="1"/>
  <c r="C33" i="2"/>
  <c r="E33" i="2" s="1"/>
  <c r="C32" i="2"/>
  <c r="E32" i="2" s="1"/>
  <c r="C31" i="2"/>
  <c r="E31" i="2" s="1"/>
  <c r="C30" i="2"/>
  <c r="E16" i="2"/>
  <c r="C17" i="2"/>
  <c r="E17" i="2" s="1"/>
  <c r="C19" i="2"/>
  <c r="C20" i="2"/>
  <c r="E20" i="2" s="1"/>
  <c r="C22" i="2"/>
  <c r="E22" i="2" s="1"/>
  <c r="C23" i="2"/>
  <c r="C24" i="2"/>
  <c r="C25" i="2"/>
  <c r="E25" i="2" s="1"/>
  <c r="C26" i="2"/>
  <c r="E26" i="2" s="1"/>
  <c r="E15" i="2"/>
  <c r="E46" i="2"/>
  <c r="E44" i="2"/>
  <c r="E38" i="2"/>
  <c r="E30" i="2"/>
  <c r="E24" i="2"/>
  <c r="E23" i="2"/>
  <c r="E21" i="2"/>
  <c r="E19" i="2"/>
  <c r="E18" i="2"/>
  <c r="K17" i="2"/>
  <c r="K16" i="2"/>
  <c r="E48" i="5" l="1"/>
  <c r="K29" i="5"/>
  <c r="E27" i="5"/>
  <c r="E53" i="5"/>
  <c r="E40" i="4"/>
  <c r="K21" i="4"/>
  <c r="E35" i="4"/>
  <c r="E27" i="4"/>
  <c r="K21" i="3"/>
  <c r="E35" i="3"/>
  <c r="K21" i="2"/>
  <c r="E35" i="2"/>
  <c r="E40" i="2"/>
  <c r="E27" i="2"/>
  <c r="I36" i="5" l="1"/>
  <c r="I24" i="4"/>
  <c r="I26" i="4" s="1"/>
  <c r="I24" i="2"/>
  <c r="I26" i="2" s="1"/>
  <c r="I38" i="5" l="1"/>
  <c r="I37" i="5"/>
  <c r="I39" i="5"/>
  <c r="I25" i="4"/>
  <c r="I27" i="4" s="1"/>
  <c r="I25" i="2"/>
  <c r="I27" i="2" s="1"/>
  <c r="I40" i="5" l="1"/>
  <c r="C15" i="3"/>
  <c r="E15" i="3"/>
  <c r="C18" i="3"/>
  <c r="E18" i="3"/>
  <c r="C16" i="3"/>
  <c r="E16" i="3"/>
  <c r="C26" i="3"/>
  <c r="E26" i="3" s="1"/>
  <c r="C24" i="3"/>
  <c r="E24" i="3"/>
  <c r="C23" i="3"/>
  <c r="E23" i="3"/>
  <c r="C21" i="3"/>
  <c r="E21" i="3"/>
  <c r="E27" i="3" l="1"/>
  <c r="I24" i="3" s="1"/>
  <c r="I25" i="3" l="1"/>
  <c r="I27" i="3" s="1"/>
  <c r="I26" i="3"/>
</calcChain>
</file>

<file path=xl/sharedStrings.xml><?xml version="1.0" encoding="utf-8"?>
<sst xmlns="http://schemas.openxmlformats.org/spreadsheetml/2006/main" count="367" uniqueCount="133">
  <si>
    <t>DATE</t>
  </si>
  <si>
    <t>#</t>
  </si>
  <si>
    <t>Total</t>
  </si>
  <si>
    <t>GRAND TOTAL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</si>
  <si>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</si>
  <si>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</si>
  <si>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</si>
  <si>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</si>
  <si>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</si>
  <si>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</si>
  <si>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</si>
  <si>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</si>
  <si>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</si>
  <si>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</si>
  <si>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</si>
  <si>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</si>
  <si>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</si>
  <si>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</si>
  <si>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Number of person</t>
  </si>
  <si>
    <t>Price / person</t>
  </si>
  <si>
    <t>Sub -TOTAL</t>
  </si>
  <si>
    <t>Special Instructions* and comments</t>
  </si>
  <si>
    <t>* Please specify allergies here if any</t>
  </si>
  <si>
    <t>TOTAL before taxes</t>
  </si>
  <si>
    <t>GST 5%</t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</si>
  <si>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</si>
  <si>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</si>
  <si>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</si>
  <si>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25 The West Mall , Etobicoke, ON</t>
  </si>
  <si>
    <t>200 Wellington Street ,Toronto, ON</t>
  </si>
  <si>
    <t>648 King Street West ,Toronto, ON</t>
  </si>
  <si>
    <t>kingstreet@leduff.ca</t>
  </si>
  <si>
    <t>metrocentre@leduff.ca</t>
  </si>
  <si>
    <t>ken-s1@hotmail.com</t>
  </si>
  <si>
    <t>brioche412@gmail.com</t>
  </si>
  <si>
    <t>BriocheDoree418@hotmail.com</t>
  </si>
  <si>
    <t>5650 Yonge Street, Wilowdale, ON</t>
  </si>
  <si>
    <t>3300 Bloor Street West, Etobicoke, ON</t>
  </si>
  <si>
    <t>Breakfast sandwich platter</t>
  </si>
  <si>
    <t>Baked good platter</t>
  </si>
  <si>
    <t>Muffin platter</t>
  </si>
  <si>
    <t>Mini baked good platter</t>
  </si>
  <si>
    <t>Savory baked good platter</t>
  </si>
  <si>
    <t>Mini savory baked croissant platter</t>
  </si>
  <si>
    <t>Ham and cheese pocket</t>
  </si>
  <si>
    <t>Turkey and swiss pocket</t>
  </si>
  <si>
    <t>Yogurt parfait</t>
  </si>
  <si>
    <t>Fresh fruit salad</t>
  </si>
  <si>
    <t>Breakfast combo</t>
  </si>
  <si>
    <t>Breakfats platter</t>
  </si>
  <si>
    <t>Lunch bag</t>
  </si>
  <si>
    <t>Sandwich platter</t>
  </si>
  <si>
    <t>Side salad</t>
  </si>
  <si>
    <t>Quiche platter</t>
  </si>
  <si>
    <t>Layered salad</t>
  </si>
  <si>
    <t xml:space="preserve">Lunch </t>
  </si>
  <si>
    <t xml:space="preserve">Breakfast </t>
  </si>
  <si>
    <t xml:space="preserve">Dessert </t>
  </si>
  <si>
    <t>Dessert platter</t>
  </si>
  <si>
    <t>Cookie platter</t>
  </si>
  <si>
    <t>À la Carte</t>
  </si>
  <si>
    <t>Fruit and cheese platter</t>
  </si>
  <si>
    <t>Fresh fruit platter</t>
  </si>
  <si>
    <t>Charcuterie platter</t>
  </si>
  <si>
    <t>Crudité platter</t>
  </si>
  <si>
    <t>Spring Water</t>
  </si>
  <si>
    <t>Sparkling Water</t>
  </si>
  <si>
    <t>Bottled juice</t>
  </si>
  <si>
    <t>Soft drink</t>
  </si>
  <si>
    <t>PST 8%</t>
  </si>
  <si>
    <t>879 Bay Street, Toronto, ON</t>
  </si>
  <si>
    <t>brioche422@gmail.com</t>
  </si>
  <si>
    <t>Breakfast platter</t>
  </si>
  <si>
    <t>MANDATORY information</t>
  </si>
  <si>
    <t>Delivery address</t>
  </si>
  <si>
    <t>* Please specify allergies or diet restrictions here.</t>
  </si>
  <si>
    <t>TIME</t>
  </si>
  <si>
    <r>
      <t xml:space="preserve">Organic Tea assortment </t>
    </r>
    <r>
      <rPr>
        <sz val="9"/>
        <rFont val="Calibri"/>
        <family val="2"/>
        <scheme val="minor"/>
      </rPr>
      <t>(price per bag - min order 6 cups)</t>
    </r>
  </si>
  <si>
    <t>IMPORTANT NOTICE : points (loyalty card &amp; app) cannot be collected with any Catering order.</t>
  </si>
  <si>
    <t>$100 minimum order</t>
  </si>
  <si>
    <r>
      <t xml:space="preserve">Breakfast combo </t>
    </r>
    <r>
      <rPr>
        <sz val="9"/>
        <rFont val="Calibri"/>
        <family val="2"/>
        <scheme val="minor"/>
      </rPr>
      <t>(pastries+fruit salad or Granola yogurt)</t>
    </r>
  </si>
  <si>
    <t>Assorted pastries &amp; muffins</t>
  </si>
  <si>
    <t>Mini baked good and mini muffins (2 per pers)</t>
  </si>
  <si>
    <t>Artisan Breads (minimum 6 pers)</t>
  </si>
  <si>
    <t>Fresh fruit platter (minimum 6 pers)</t>
  </si>
  <si>
    <t>Mild cheddar, brie and raisins (minimum 6 pers)</t>
  </si>
  <si>
    <t>Fresh Fruit salad (individual portion)</t>
  </si>
  <si>
    <t>Granola Yogurt (individual portion)</t>
  </si>
  <si>
    <t>Breakfast Sandwiches</t>
  </si>
  <si>
    <t>Smoked salmon on all grain sesame &amp; chia danish</t>
  </si>
  <si>
    <t>Croissant, egg and cheese</t>
  </si>
  <si>
    <t>Croissant, egg, bacon &amp; cheese</t>
  </si>
  <si>
    <t>Croissant, egg, ham &amp; cheese</t>
  </si>
  <si>
    <t>Croissant, egg, spinach &amp; cheese</t>
  </si>
  <si>
    <t>Assortment of artisan sandwiches</t>
  </si>
  <si>
    <t>Meal salad, 3 choices of salads, protein of your choice</t>
  </si>
  <si>
    <t>Side salad 1 portion</t>
  </si>
  <si>
    <t>Artisan Desserts</t>
  </si>
  <si>
    <t>Gourmet Desserts</t>
  </si>
  <si>
    <t>1415 Peel, Montréal (514) 843-3151</t>
  </si>
  <si>
    <t>peel@leduff.ca</t>
  </si>
  <si>
    <t>1145. Laurier O. Outremont (514) 276-0947</t>
  </si>
  <si>
    <t>laurier@leduff.ca</t>
  </si>
  <si>
    <t>5214, Côte-des-Neiges, Montréal (514) 342-8995</t>
  </si>
  <si>
    <t>cdn@leduff.ca</t>
  </si>
  <si>
    <t>Marché Jean-Talon, Montréal (514) 276-1215</t>
  </si>
  <si>
    <t>jean-talon@leduff.ca</t>
  </si>
  <si>
    <t>1650, de l'Avenir, Laval (450) 682-6733</t>
  </si>
  <si>
    <t>laval@leduff.ca</t>
  </si>
  <si>
    <t>3075, de Rouen, Montréal (514) 528-8877 ext. 7234</t>
  </si>
  <si>
    <t>rouen@leduff.ca</t>
  </si>
  <si>
    <t>1000 de la Gauchetière Ouest, Rc-O6 (514) 875-0791</t>
  </si>
  <si>
    <t>dlg@leduff.ca</t>
  </si>
  <si>
    <t>1 Place Ville Marie, #11260 (514) 789-2424</t>
  </si>
  <si>
    <t>pvm@leduff.ca</t>
  </si>
  <si>
    <t>Coffee Thermos  (8 to 10 pers)</t>
  </si>
  <si>
    <r>
      <t xml:space="preserve">Spring Water </t>
    </r>
    <r>
      <rPr>
        <i/>
        <sz val="11"/>
        <rFont val="Calibri"/>
        <family val="2"/>
        <scheme val="minor"/>
      </rPr>
      <t>Eska</t>
    </r>
  </si>
  <si>
    <r>
      <rPr>
        <sz val="11"/>
        <rFont val="Calibri"/>
        <family val="2"/>
        <scheme val="minor"/>
      </rPr>
      <t>Sparkling Water</t>
    </r>
    <r>
      <rPr>
        <i/>
        <sz val="11"/>
        <rFont val="Calibri"/>
        <family val="2"/>
        <scheme val="minor"/>
      </rPr>
      <t xml:space="preserve"> Eska</t>
    </r>
  </si>
  <si>
    <t>Soft drink Coke/Diet Coke/ Sprite</t>
  </si>
  <si>
    <t>Orange, apple, or berries juice</t>
  </si>
  <si>
    <r>
      <t xml:space="preserve">Fruit </t>
    </r>
    <r>
      <rPr>
        <i/>
        <sz val="11"/>
        <rFont val="Calibri"/>
        <family val="2"/>
        <scheme val="minor"/>
      </rPr>
      <t>San Pellegrino</t>
    </r>
  </si>
  <si>
    <r>
      <rPr>
        <i/>
        <sz val="11"/>
        <rFont val="Calibri"/>
        <family val="2"/>
        <scheme val="minor"/>
      </rPr>
      <t>Simply</t>
    </r>
    <r>
      <rPr>
        <sz val="11"/>
        <rFont val="Calibri"/>
        <family val="2"/>
        <scheme val="minor"/>
      </rPr>
      <t xml:space="preserve"> Juice</t>
    </r>
  </si>
  <si>
    <r>
      <rPr>
        <i/>
        <sz val="11"/>
        <rFont val="Calibri"/>
        <family val="2"/>
        <scheme val="minor"/>
      </rPr>
      <t>Rise Kombucha</t>
    </r>
    <r>
      <rPr>
        <sz val="11"/>
        <rFont val="Calibri"/>
        <family val="2"/>
        <scheme val="minor"/>
      </rPr>
      <t xml:space="preserve"> Tea</t>
    </r>
  </si>
  <si>
    <t>Compost cutlery</t>
  </si>
  <si>
    <t>Compost plates</t>
  </si>
  <si>
    <t>QST 9.9750%</t>
  </si>
  <si>
    <t>Croissant, egg, turkey &amp; cheese</t>
  </si>
  <si>
    <t>Dessert Platter (minimum 6 pers)</t>
  </si>
  <si>
    <t>Lunch box- Sandwich (sandwich, salad &amp; dessert)</t>
  </si>
  <si>
    <r>
      <t xml:space="preserve">Lunch box - Salad </t>
    </r>
    <r>
      <rPr>
        <sz val="10"/>
        <rFont val="Calibri"/>
        <family val="2"/>
        <scheme val="minor"/>
      </rPr>
      <t>(salads, choice of protein, cheese &amp; dessert)</t>
    </r>
  </si>
  <si>
    <t>V8 vegetable juice</t>
  </si>
  <si>
    <t>$</t>
  </si>
  <si>
    <t>Delivery Fee 10% ( max $75)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</si>
</sst>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_(&quot;$&quot;* #,##0.00_);_(&quot;$&quot;* \(#,##0.00\);_(&quot;$&quot;* &quot;-&quot;??_);_(@_)"/>
    <numFmt numFmtId="166" formatCode="[$-1009]mmmm\ d\,\ yyyy;@"/>
    <numFmt numFmtId="167" formatCode="[$-409]h:mm:ss\ AM/PM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25" fillId="0" borderId="0" applyFont="0" applyFill="0" applyBorder="0" applyAlignment="0" applyProtection="0"/>
  </cellStyleXfs>
  <cellXfs count="146">
    <xf numFmtId="0" fontId="0" fillId="0" borderId="0" xfId="0"/>
    <xf numFmtId="165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5" fontId="0" fillId="2" borderId="4" xfId="0" applyNumberFormat="1" applyFill="1" applyBorder="1"/>
    <xf numFmtId="165" fontId="0" fillId="2" borderId="16" xfId="0" applyNumberFormat="1" applyFill="1" applyBorder="1"/>
    <xf numFmtId="0" fontId="3" fillId="2" borderId="4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/>
    <xf numFmtId="165" fontId="0" fillId="4" borderId="0" xfId="0" applyNumberFormat="1" applyFill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5" fontId="0" fillId="3" borderId="20" xfId="0" applyNumberFormat="1" applyFill="1" applyBorder="1"/>
    <xf numFmtId="0" fontId="13" fillId="0" borderId="0" xfId="0" applyFont="1" applyAlignment="1">
      <alignment horizontal="right"/>
    </xf>
    <xf numFmtId="0" fontId="0" fillId="3" borderId="21" xfId="0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2" borderId="13" xfId="0" applyNumberFormat="1" applyFill="1" applyBorder="1"/>
    <xf numFmtId="165" fontId="0" fillId="2" borderId="24" xfId="0" applyNumberFormat="1" applyFill="1" applyBorder="1"/>
    <xf numFmtId="165" fontId="0" fillId="2" borderId="22" xfId="0" applyNumberFormat="1" applyFill="1" applyBorder="1"/>
    <xf numFmtId="165" fontId="0" fillId="2" borderId="17" xfId="0" applyNumberFormat="1" applyFill="1" applyBorder="1"/>
    <xf numFmtId="165" fontId="0" fillId="2" borderId="15" xfId="0" applyNumberFormat="1" applyFill="1" applyBorder="1"/>
    <xf numFmtId="0" fontId="8" fillId="0" borderId="0" xfId="0" applyFont="1" applyAlignment="1">
      <alignment horizontal="left" vertical="center"/>
    </xf>
    <xf numFmtId="0" fontId="7" fillId="0" borderId="0" xfId="1" applyFont="1" applyAlignment="1">
      <alignment vertical="center"/>
    </xf>
    <xf numFmtId="0" fontId="3" fillId="2" borderId="23" xfId="0" applyFont="1" applyFill="1" applyBorder="1"/>
    <xf numFmtId="165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5" fontId="0" fillId="0" borderId="16" xfId="0" applyNumberFormat="1" applyBorder="1" applyAlignment="1">
      <alignment horizontal="right"/>
    </xf>
    <xf numFmtId="0" fontId="3" fillId="2" borderId="27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2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/>
    <xf numFmtId="0" fontId="17" fillId="2" borderId="4" xfId="0" applyFont="1" applyFill="1" applyBorder="1"/>
    <xf numFmtId="0" fontId="16" fillId="3" borderId="23" xfId="0" applyFont="1" applyFill="1" applyBorder="1"/>
    <xf numFmtId="0" fontId="16" fillId="3" borderId="22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14" xfId="0" applyFont="1" applyFill="1" applyBorder="1"/>
    <xf numFmtId="1" fontId="16" fillId="0" borderId="0" xfId="0" applyNumberFormat="1" applyFont="1" applyAlignment="1">
      <alignment horizontal="center"/>
    </xf>
    <xf numFmtId="0" fontId="18" fillId="2" borderId="4" xfId="0" applyFont="1" applyFill="1" applyBorder="1"/>
    <xf numFmtId="165" fontId="14" fillId="2" borderId="4" xfId="0" applyNumberFormat="1" applyFont="1" applyFill="1" applyBorder="1"/>
    <xf numFmtId="0" fontId="16" fillId="2" borderId="18" xfId="0" applyFont="1" applyFill="1" applyBorder="1"/>
    <xf numFmtId="165" fontId="16" fillId="2" borderId="22" xfId="0" applyNumberFormat="1" applyFont="1" applyFill="1" applyBorder="1"/>
    <xf numFmtId="0" fontId="0" fillId="0" borderId="0" xfId="0" applyAlignment="1">
      <alignment vertical="center"/>
    </xf>
    <xf numFmtId="0" fontId="0" fillId="2" borderId="2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6" fontId="9" fillId="0" borderId="8" xfId="0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2" borderId="23" xfId="0" applyFont="1" applyFill="1" applyBorder="1"/>
    <xf numFmtId="0" fontId="12" fillId="0" borderId="1" xfId="0" applyFont="1" applyBorder="1" applyAlignment="1">
      <alignment horizontal="center"/>
    </xf>
    <xf numFmtId="165" fontId="0" fillId="0" borderId="4" xfId="0" applyNumberFormat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1" applyFont="1" applyFill="1" applyBorder="1"/>
    <xf numFmtId="0" fontId="23" fillId="0" borderId="0" xfId="0" applyFont="1"/>
    <xf numFmtId="0" fontId="20" fillId="0" borderId="0" xfId="0" applyFont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28" xfId="0" applyFont="1" applyFill="1" applyBorder="1"/>
    <xf numFmtId="0" fontId="3" fillId="2" borderId="18" xfId="0" applyFont="1" applyFill="1" applyBorder="1"/>
    <xf numFmtId="165" fontId="16" fillId="0" borderId="14" xfId="0" applyNumberFormat="1" applyFont="1" applyBorder="1"/>
    <xf numFmtId="165" fontId="16" fillId="0" borderId="15" xfId="0" applyNumberFormat="1" applyFont="1" applyBorder="1"/>
    <xf numFmtId="2" fontId="11" fillId="0" borderId="14" xfId="0" applyNumberFormat="1" applyFont="1" applyBorder="1" applyAlignment="1">
      <alignment horizontal="center"/>
    </xf>
    <xf numFmtId="0" fontId="16" fillId="6" borderId="14" xfId="0" applyFont="1" applyFill="1" applyBorder="1"/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11" fillId="0" borderId="0" xfId="0" applyNumberFormat="1" applyFont="1" applyAlignment="1">
      <alignment horizontal="center"/>
    </xf>
    <xf numFmtId="165" fontId="0" fillId="2" borderId="30" xfId="0" applyNumberFormat="1" applyFill="1" applyBorder="1"/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top"/>
    </xf>
    <xf numFmtId="165" fontId="0" fillId="2" borderId="1" xfId="0" applyNumberFormat="1" applyFill="1" applyBorder="1"/>
    <xf numFmtId="0" fontId="16" fillId="3" borderId="6" xfId="0" applyFont="1" applyFill="1" applyBorder="1"/>
    <xf numFmtId="0" fontId="0" fillId="3" borderId="6" xfId="0" applyFill="1" applyBorder="1"/>
    <xf numFmtId="165" fontId="0" fillId="2" borderId="10" xfId="0" applyNumberFormat="1" applyFill="1" applyBorder="1"/>
    <xf numFmtId="164" fontId="25" fillId="2" borderId="6" xfId="2" applyFont="1" applyFill="1" applyBorder="1"/>
    <xf numFmtId="165" fontId="0" fillId="2" borderId="31" xfId="0" applyNumberFormat="1" applyFill="1" applyBorder="1"/>
    <xf numFmtId="0" fontId="16" fillId="3" borderId="29" xfId="0" applyFont="1" applyFill="1" applyBorder="1"/>
    <xf numFmtId="165" fontId="0" fillId="2" borderId="32" xfId="0" applyNumberFormat="1" applyFill="1" applyBorder="1"/>
    <xf numFmtId="0" fontId="28" fillId="0" borderId="0" xfId="0" applyFont="1" applyAlignment="1">
      <alignment horizontal="left" vertical="center"/>
    </xf>
    <xf numFmtId="0" fontId="29" fillId="0" borderId="0" xfId="1" applyFont="1"/>
    <xf numFmtId="0" fontId="28" fillId="4" borderId="0" xfId="0" applyFont="1" applyFill="1" applyAlignment="1">
      <alignment horizontal="left"/>
    </xf>
    <xf numFmtId="0" fontId="30" fillId="4" borderId="0" xfId="1" applyFont="1" applyFill="1" applyAlignment="1">
      <alignment vertical="center"/>
    </xf>
    <xf numFmtId="0" fontId="28" fillId="4" borderId="0" xfId="0" quotePrefix="1" applyFont="1" applyFill="1" applyAlignment="1">
      <alignment horizontal="left"/>
    </xf>
    <xf numFmtId="0" fontId="31" fillId="2" borderId="14" xfId="0" applyFont="1" applyFill="1" applyBorder="1"/>
    <xf numFmtId="0" fontId="26" fillId="0" borderId="4" xfId="0" quotePrefix="1" applyFont="1" applyBorder="1" applyAlignment="1">
      <alignment horizontal="left"/>
    </xf>
    <xf numFmtId="164" fontId="25" fillId="2" borderId="4" xfId="2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6" fillId="3" borderId="2" xfId="0" applyFont="1" applyFill="1" applyBorder="1"/>
    <xf numFmtId="166" fontId="32" fillId="0" borderId="1" xfId="0" applyNumberFormat="1" applyFont="1" applyBorder="1" applyAlignment="1">
      <alignment horizontal="center"/>
    </xf>
    <xf numFmtId="167" fontId="32" fillId="0" borderId="1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5" fontId="0" fillId="2" borderId="0" xfId="0" applyNumberFormat="1" applyFill="1"/>
    <xf numFmtId="0" fontId="16" fillId="2" borderId="33" xfId="0" applyFont="1" applyFill="1" applyBorder="1"/>
    <xf numFmtId="165" fontId="16" fillId="2" borderId="17" xfId="0" applyNumberFormat="1" applyFont="1" applyFill="1" applyBorder="1"/>
    <xf numFmtId="0" fontId="0" fillId="3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9" fillId="5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BFB7C85-9F3E-4702-AE38-D80F91938C2C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EC3B40CE-0465-41E7-ACA7-7EDA4520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66674</xdr:rowOff>
    </xdr:from>
    <xdr:to>
      <xdr:col>1</xdr:col>
      <xdr:colOff>1179318</xdr:colOff>
      <xdr:row>5</xdr:row>
      <xdr:rowOff>147442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F18CE124-23FA-441B-9216-5A339E46E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33" y="257174"/>
          <a:ext cx="969768" cy="9697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161571-5688-4F21-A063-89BE75018C44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55AD9D57-1143-4A48-954F-EF038BD9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5E08AE-A73A-4F70-9DB4-8E840681B34A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2F19DDEE-AA19-42E0-B8D5-DF4692F3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vm@leduff.ca" TargetMode="External"/><Relationship Id="rId3" Type="http://schemas.openxmlformats.org/officeDocument/2006/relationships/hyperlink" Target="mailto:cdn@leduff.ca" TargetMode="External"/><Relationship Id="rId7" Type="http://schemas.openxmlformats.org/officeDocument/2006/relationships/hyperlink" Target="mailto:dlg@leduff.ca" TargetMode="External"/><Relationship Id="rId2" Type="http://schemas.openxmlformats.org/officeDocument/2006/relationships/hyperlink" Target="mailto:laurier@leduff.ca" TargetMode="External"/><Relationship Id="rId1" Type="http://schemas.openxmlformats.org/officeDocument/2006/relationships/hyperlink" Target="mailto:peel@leduff.ca" TargetMode="External"/><Relationship Id="rId6" Type="http://schemas.openxmlformats.org/officeDocument/2006/relationships/hyperlink" Target="mailto:rouen@leduff.ca" TargetMode="External"/><Relationship Id="rId5" Type="http://schemas.openxmlformats.org/officeDocument/2006/relationships/hyperlink" Target="mailto:laval@leduff.ca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mailto:jean-talon@leduff.ca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C0CC-D230-41CD-AAE8-FB0FA5A01FC4}">
  <dimension ref="A1:K47"/>
  <sheetViews>
    <sheetView topLeftCell="A11" workbookViewId="0">
      <selection activeCell="D24" sqref="D24"/>
    </sheetView>
  </sheetViews>
  <sheetFormatPr baseColWidth="10"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130" t="s">
        <v>4</v>
      </c>
      <c r="D2" s="130"/>
      <c r="E2" s="130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131"/>
      <c r="D3" s="132"/>
      <c r="E3" s="133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134"/>
      <c r="D4" s="134"/>
      <c r="E4" s="134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35">
      <c r="B5" s="8" t="s">
        <v>7</v>
      </c>
      <c r="C5" s="134"/>
      <c r="D5" s="134"/>
      <c r="E5" s="134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35">
      <c r="B6" s="8" t="s">
        <v>8</v>
      </c>
      <c r="C6" s="135"/>
      <c r="D6" s="136"/>
      <c r="E6" s="137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35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35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35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35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25">
      <c r="B12" s="8" t="s">
        <v>13</v>
      </c>
      <c r="C12" s="131"/>
      <c r="D12" s="132"/>
      <c r="E12" s="133"/>
      <c r="F12" s="4"/>
      <c r="H12" s="36"/>
      <c r="I12" s="37"/>
      <c r="J12" s="63"/>
      <c r="K12" s="73"/>
    </row>
    <row r="13" spans="1:11" ht="9" customHeight="1" thickBot="1" x14ac:dyDescent="0.4">
      <c r="B13" s="2"/>
      <c r="C13" s="2"/>
      <c r="D13" s="2"/>
      <c r="E13" s="2"/>
      <c r="F13" s="16"/>
    </row>
    <row r="14" spans="1:11" ht="15.75" thickBot="1" x14ac:dyDescent="0.3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25">
      <c r="A15" s="20">
        <v>1</v>
      </c>
      <c r="B15" s="47" t="s">
        <v>48</v>
      </c>
      <c r="C15" s="88">
        <f>D15*1.1</f>
        <v>8.745000000000001</v>
      </c>
      <c r="D15" s="39">
        <v>7.95</v>
      </c>
      <c r="E15" s="39">
        <f>C15*D15</f>
        <v>69.522750000000016</v>
      </c>
      <c r="F15" s="18"/>
      <c r="G15" s="64">
        <v>22</v>
      </c>
      <c r="H15" s="56" t="s">
        <v>25</v>
      </c>
      <c r="I15" s="88">
        <f t="shared" ref="I15:I20" si="0">J15*1.1</f>
        <v>21.945</v>
      </c>
      <c r="J15" s="33">
        <v>19.95</v>
      </c>
      <c r="K15" s="33">
        <f>I15*J15</f>
        <v>437.80275</v>
      </c>
    </row>
    <row r="16" spans="1:11" x14ac:dyDescent="0.25">
      <c r="A16" s="20">
        <v>2</v>
      </c>
      <c r="B16" s="47" t="s">
        <v>49</v>
      </c>
      <c r="C16" s="88">
        <f t="shared" ref="C16:C26" si="1">D16*1.1</f>
        <v>4.3450000000000006</v>
      </c>
      <c r="D16" s="39">
        <v>3.95</v>
      </c>
      <c r="E16" s="39">
        <f t="shared" ref="E16" si="2">C16*D16</f>
        <v>17.162750000000003</v>
      </c>
      <c r="F16" s="18"/>
      <c r="G16" s="41">
        <v>23</v>
      </c>
      <c r="H16" s="57" t="s">
        <v>26</v>
      </c>
      <c r="I16" s="88">
        <f t="shared" si="0"/>
        <v>2.75</v>
      </c>
      <c r="J16" s="39">
        <v>2.5</v>
      </c>
      <c r="K16" s="39">
        <f t="shared" ref="K16:K20" si="3">I16*J16</f>
        <v>6.875</v>
      </c>
    </row>
    <row r="17" spans="1:11" x14ac:dyDescent="0.25">
      <c r="A17" s="21">
        <v>3</v>
      </c>
      <c r="B17" s="47" t="s">
        <v>38</v>
      </c>
      <c r="C17" s="88">
        <v>6.9</v>
      </c>
      <c r="D17" s="39">
        <v>6.25</v>
      </c>
      <c r="E17" s="39">
        <f>C17*D17</f>
        <v>43.125</v>
      </c>
      <c r="F17" s="18"/>
      <c r="G17" s="41">
        <v>24</v>
      </c>
      <c r="H17" s="57" t="s">
        <v>65</v>
      </c>
      <c r="I17" s="88">
        <f t="shared" si="0"/>
        <v>2.145</v>
      </c>
      <c r="J17" s="39">
        <v>1.95</v>
      </c>
      <c r="K17" s="39">
        <f t="shared" si="3"/>
        <v>4.1827499999999995</v>
      </c>
    </row>
    <row r="18" spans="1:11" x14ac:dyDescent="0.25">
      <c r="A18" s="21">
        <v>4</v>
      </c>
      <c r="B18" s="47" t="s">
        <v>39</v>
      </c>
      <c r="C18" s="88">
        <f t="shared" si="1"/>
        <v>4.3450000000000006</v>
      </c>
      <c r="D18" s="39">
        <v>3.95</v>
      </c>
      <c r="E18" s="39">
        <f t="shared" ref="E18:E26" si="4">C18*D18</f>
        <v>17.162750000000003</v>
      </c>
      <c r="F18" s="18"/>
      <c r="G18" s="41">
        <v>25</v>
      </c>
      <c r="H18" s="57" t="s">
        <v>66</v>
      </c>
      <c r="I18" s="88">
        <v>3.05</v>
      </c>
      <c r="J18" s="39">
        <v>2.75</v>
      </c>
      <c r="K18" s="39">
        <f t="shared" si="3"/>
        <v>8.3874999999999993</v>
      </c>
    </row>
    <row r="19" spans="1:11" x14ac:dyDescent="0.25">
      <c r="A19" s="21">
        <v>5</v>
      </c>
      <c r="B19" s="47" t="s">
        <v>40</v>
      </c>
      <c r="C19" s="88">
        <v>3.05</v>
      </c>
      <c r="D19" s="39">
        <v>2.75</v>
      </c>
      <c r="E19" s="39">
        <f t="shared" si="4"/>
        <v>8.3874999999999993</v>
      </c>
      <c r="F19" s="18"/>
      <c r="G19" s="41">
        <v>26</v>
      </c>
      <c r="H19" s="57" t="s">
        <v>67</v>
      </c>
      <c r="I19" s="88">
        <v>3.6</v>
      </c>
      <c r="J19" s="39">
        <v>3.25</v>
      </c>
      <c r="K19" s="39">
        <f t="shared" si="3"/>
        <v>11.700000000000001</v>
      </c>
    </row>
    <row r="20" spans="1:11" x14ac:dyDescent="0.25">
      <c r="A20" s="21">
        <v>6</v>
      </c>
      <c r="B20" s="47" t="s">
        <v>41</v>
      </c>
      <c r="C20" s="88">
        <v>3.05</v>
      </c>
      <c r="D20" s="39">
        <v>2.75</v>
      </c>
      <c r="E20" s="39">
        <f t="shared" si="4"/>
        <v>8.3874999999999993</v>
      </c>
      <c r="F20" s="18"/>
      <c r="G20" s="41">
        <v>27</v>
      </c>
      <c r="H20" s="57" t="s">
        <v>68</v>
      </c>
      <c r="I20" s="88">
        <f t="shared" si="0"/>
        <v>2.145</v>
      </c>
      <c r="J20" s="39">
        <v>1.95</v>
      </c>
      <c r="K20" s="39">
        <f t="shared" si="3"/>
        <v>4.1827499999999995</v>
      </c>
    </row>
    <row r="21" spans="1:11" ht="15.75" thickBot="1" x14ac:dyDescent="0.3">
      <c r="A21" s="21">
        <v>7</v>
      </c>
      <c r="B21" s="47" t="s">
        <v>42</v>
      </c>
      <c r="C21" s="88">
        <f t="shared" si="1"/>
        <v>4.3450000000000006</v>
      </c>
      <c r="D21" s="39">
        <v>3.95</v>
      </c>
      <c r="E21" s="39">
        <f t="shared" si="4"/>
        <v>17.162750000000003</v>
      </c>
      <c r="F21" s="18"/>
      <c r="G21" s="30"/>
      <c r="H21" s="50"/>
      <c r="I21" s="58"/>
      <c r="J21" s="42" t="s">
        <v>20</v>
      </c>
      <c r="K21" s="31">
        <f>SUM(K15:K20)</f>
        <v>473.13074999999998</v>
      </c>
    </row>
    <row r="22" spans="1:11" x14ac:dyDescent="0.25">
      <c r="A22" s="21">
        <v>8</v>
      </c>
      <c r="B22" s="47" t="s">
        <v>43</v>
      </c>
      <c r="C22" s="88">
        <v>4.1500000000000004</v>
      </c>
      <c r="D22" s="39">
        <v>3.75</v>
      </c>
      <c r="E22" s="39">
        <f t="shared" si="4"/>
        <v>15.562500000000002</v>
      </c>
      <c r="F22" s="18"/>
      <c r="G22" s="30"/>
      <c r="H22" s="50"/>
      <c r="I22" s="58"/>
      <c r="J22" s="7"/>
      <c r="K22" s="1"/>
    </row>
    <row r="23" spans="1:11" ht="15.75" thickBot="1" x14ac:dyDescent="0.3">
      <c r="A23" s="21">
        <v>9</v>
      </c>
      <c r="B23" s="47" t="s">
        <v>44</v>
      </c>
      <c r="C23" s="88">
        <f t="shared" si="1"/>
        <v>6.0500000000000007</v>
      </c>
      <c r="D23" s="39">
        <v>5.5</v>
      </c>
      <c r="E23" s="39">
        <f t="shared" si="4"/>
        <v>33.275000000000006</v>
      </c>
      <c r="F23" s="18"/>
      <c r="G23" s="30"/>
      <c r="H23" s="50"/>
      <c r="I23" s="58"/>
      <c r="J23" s="7"/>
      <c r="K23" s="1"/>
    </row>
    <row r="24" spans="1:11" x14ac:dyDescent="0.25">
      <c r="A24" s="21">
        <v>10</v>
      </c>
      <c r="B24" s="47" t="s">
        <v>45</v>
      </c>
      <c r="C24" s="88">
        <f t="shared" si="1"/>
        <v>6.0500000000000007</v>
      </c>
      <c r="D24" s="39">
        <v>5.5</v>
      </c>
      <c r="E24" s="39">
        <f t="shared" si="4"/>
        <v>33.275000000000006</v>
      </c>
      <c r="F24" s="18"/>
      <c r="G24" s="30"/>
      <c r="H24" s="61" t="s">
        <v>23</v>
      </c>
      <c r="I24" s="62">
        <f>E27+E35+E40+E47+K21</f>
        <v>1441.8847499999999</v>
      </c>
      <c r="J24" s="1"/>
      <c r="K24" s="1"/>
    </row>
    <row r="25" spans="1:11" x14ac:dyDescent="0.25">
      <c r="A25" s="21">
        <v>11</v>
      </c>
      <c r="B25" s="47" t="s">
        <v>46</v>
      </c>
      <c r="C25" s="88">
        <v>5.25</v>
      </c>
      <c r="D25" s="39">
        <v>4.75</v>
      </c>
      <c r="E25" s="39">
        <f t="shared" si="4"/>
        <v>24.9375</v>
      </c>
      <c r="F25" s="18"/>
      <c r="G25" s="30"/>
      <c r="H25" s="57" t="s">
        <v>24</v>
      </c>
      <c r="I25" s="86">
        <f>I24*0.05</f>
        <v>72.094237500000006</v>
      </c>
      <c r="J25" s="1"/>
      <c r="K25" s="1"/>
    </row>
    <row r="26" spans="1:11" ht="15.75" thickBot="1" x14ac:dyDescent="0.3">
      <c r="A26" s="22">
        <v>12</v>
      </c>
      <c r="B26" s="49" t="s">
        <v>47</v>
      </c>
      <c r="C26" s="88">
        <f t="shared" si="1"/>
        <v>4.95</v>
      </c>
      <c r="D26" s="35">
        <v>4.5</v>
      </c>
      <c r="E26" s="35">
        <f t="shared" si="4"/>
        <v>22.275000000000002</v>
      </c>
      <c r="F26" s="18"/>
      <c r="G26" s="30"/>
      <c r="H26" s="57" t="s">
        <v>69</v>
      </c>
      <c r="I26" s="87">
        <f>I24*0.08</f>
        <v>115.35078</v>
      </c>
      <c r="J26" s="1"/>
      <c r="K26" s="1"/>
    </row>
    <row r="27" spans="1:11" ht="16.5" thickBot="1" x14ac:dyDescent="0.3">
      <c r="B27" s="50"/>
      <c r="C27" s="29"/>
      <c r="D27" s="42" t="s">
        <v>20</v>
      </c>
      <c r="E27" s="10">
        <f>SUM(E15:E26)</f>
        <v>310.23599999999999</v>
      </c>
      <c r="F27" s="19"/>
      <c r="H27" s="59" t="s">
        <v>3</v>
      </c>
      <c r="I27" s="60">
        <f>SUM(I24:I26)</f>
        <v>1629.3297674999999</v>
      </c>
      <c r="J27" s="7"/>
      <c r="K27" s="1"/>
    </row>
    <row r="28" spans="1:11" ht="15.75" thickBot="1" x14ac:dyDescent="0.3">
      <c r="B28" s="50"/>
      <c r="D28" s="1"/>
      <c r="F28" s="17"/>
    </row>
    <row r="29" spans="1:11" ht="15.75" thickBot="1" x14ac:dyDescent="0.3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38" t="s">
        <v>27</v>
      </c>
      <c r="I29" s="138"/>
      <c r="J29" s="138"/>
      <c r="K29" s="138"/>
    </row>
    <row r="30" spans="1:11" x14ac:dyDescent="0.25">
      <c r="A30" s="82">
        <v>13</v>
      </c>
      <c r="B30" s="46" t="s">
        <v>50</v>
      </c>
      <c r="C30" s="88">
        <v>16.25</v>
      </c>
      <c r="D30" s="33">
        <v>14.75</v>
      </c>
      <c r="E30" s="32">
        <f>C30*D30</f>
        <v>239.6875</v>
      </c>
      <c r="F30" s="18"/>
      <c r="H30" s="138"/>
      <c r="I30" s="138"/>
      <c r="J30" s="138"/>
      <c r="K30" s="138"/>
    </row>
    <row r="31" spans="1:11" ht="15.75" thickBot="1" x14ac:dyDescent="0.3">
      <c r="A31" s="20">
        <v>14</v>
      </c>
      <c r="B31" s="48" t="s">
        <v>51</v>
      </c>
      <c r="C31" s="88">
        <f t="shared" ref="C31:C34" si="5">D31*1.1</f>
        <v>10.450000000000001</v>
      </c>
      <c r="D31" s="34">
        <v>9.5</v>
      </c>
      <c r="E31" s="32">
        <f>C31*D31</f>
        <v>99.275000000000006</v>
      </c>
      <c r="F31" s="18"/>
    </row>
    <row r="32" spans="1:11" x14ac:dyDescent="0.25">
      <c r="A32" s="20">
        <v>15</v>
      </c>
      <c r="B32" s="48" t="s">
        <v>52</v>
      </c>
      <c r="C32" s="88">
        <f t="shared" si="5"/>
        <v>4.95</v>
      </c>
      <c r="D32" s="34">
        <v>4.5</v>
      </c>
      <c r="E32" s="32">
        <f t="shared" ref="E32:E34" si="6">C32*D32</f>
        <v>22.275000000000002</v>
      </c>
      <c r="F32" s="18"/>
      <c r="H32" s="44" t="s">
        <v>21</v>
      </c>
      <c r="I32" s="24"/>
      <c r="J32" s="25"/>
      <c r="K32" s="26"/>
    </row>
    <row r="33" spans="1:11" x14ac:dyDescent="0.25">
      <c r="A33" s="20">
        <v>16</v>
      </c>
      <c r="B33" s="47" t="s">
        <v>53</v>
      </c>
      <c r="C33" s="88">
        <f t="shared" si="5"/>
        <v>8.25</v>
      </c>
      <c r="D33" s="39">
        <v>7.5</v>
      </c>
      <c r="E33" s="32">
        <f t="shared" si="6"/>
        <v>61.875</v>
      </c>
      <c r="F33" s="18"/>
      <c r="H33" s="139"/>
      <c r="I33" s="140"/>
      <c r="J33" s="140"/>
      <c r="K33" s="141"/>
    </row>
    <row r="34" spans="1:11" ht="15.75" thickBot="1" x14ac:dyDescent="0.3">
      <c r="A34" s="83">
        <v>17</v>
      </c>
      <c r="B34" s="49" t="s">
        <v>54</v>
      </c>
      <c r="C34" s="88">
        <f t="shared" si="5"/>
        <v>11.55</v>
      </c>
      <c r="D34" s="35">
        <v>10.5</v>
      </c>
      <c r="E34" s="31">
        <f t="shared" si="6"/>
        <v>121.27500000000001</v>
      </c>
      <c r="F34" s="18"/>
      <c r="H34" s="127"/>
      <c r="I34" s="128"/>
      <c r="J34" s="128"/>
      <c r="K34" s="129"/>
    </row>
    <row r="35" spans="1:11" ht="15.75" thickBot="1" x14ac:dyDescent="0.3">
      <c r="B35" s="50"/>
      <c r="C35" s="29"/>
      <c r="D35" s="42" t="s">
        <v>20</v>
      </c>
      <c r="E35" s="31">
        <f>SUM(E30:E34)</f>
        <v>544.38749999999993</v>
      </c>
      <c r="F35" s="18"/>
      <c r="H35" s="127"/>
      <c r="I35" s="128"/>
      <c r="J35" s="128"/>
      <c r="K35" s="129"/>
    </row>
    <row r="36" spans="1:11" ht="15.75" thickBot="1" x14ac:dyDescent="0.3">
      <c r="B36" s="50"/>
      <c r="F36" s="18"/>
      <c r="H36" s="127"/>
      <c r="I36" s="128"/>
      <c r="J36" s="128"/>
      <c r="K36" s="129"/>
    </row>
    <row r="37" spans="1:11" ht="16.5" customHeight="1" thickBot="1" x14ac:dyDescent="0.3">
      <c r="A37" s="23" t="s">
        <v>1</v>
      </c>
      <c r="B37" s="51" t="s">
        <v>57</v>
      </c>
      <c r="C37" s="11" t="s">
        <v>18</v>
      </c>
      <c r="D37" s="43" t="s">
        <v>19</v>
      </c>
      <c r="E37" s="11" t="s">
        <v>2</v>
      </c>
      <c r="F37" s="18"/>
      <c r="H37" s="127"/>
      <c r="I37" s="128"/>
      <c r="J37" s="128"/>
      <c r="K37" s="129"/>
    </row>
    <row r="38" spans="1:11" ht="16.5" customHeight="1" x14ac:dyDescent="0.25">
      <c r="A38" s="28">
        <v>19</v>
      </c>
      <c r="B38" s="52" t="s">
        <v>58</v>
      </c>
      <c r="C38" s="88">
        <f t="shared" ref="C38:C39" si="7">D38*1.1</f>
        <v>3.8500000000000005</v>
      </c>
      <c r="D38" s="33">
        <v>3.5</v>
      </c>
      <c r="E38" s="32">
        <f t="shared" ref="E38:E39" si="8">C38*D38</f>
        <v>13.475000000000001</v>
      </c>
      <c r="F38" s="18"/>
      <c r="H38" s="127"/>
      <c r="I38" s="128"/>
      <c r="J38" s="128"/>
      <c r="K38" s="129"/>
    </row>
    <row r="39" spans="1:11" ht="16.5" customHeight="1" thickBot="1" x14ac:dyDescent="0.3">
      <c r="A39" s="22">
        <v>20</v>
      </c>
      <c r="B39" s="49" t="s">
        <v>59</v>
      </c>
      <c r="C39" s="88">
        <f t="shared" si="7"/>
        <v>2.75</v>
      </c>
      <c r="D39" s="35">
        <v>2.5</v>
      </c>
      <c r="E39" s="32">
        <f t="shared" si="8"/>
        <v>6.875</v>
      </c>
      <c r="F39" s="17"/>
      <c r="H39" s="127"/>
      <c r="I39" s="128"/>
      <c r="J39" s="128"/>
      <c r="K39" s="129"/>
    </row>
    <row r="40" spans="1:11" ht="15.75" customHeight="1" thickBot="1" x14ac:dyDescent="0.3">
      <c r="A40" s="30"/>
      <c r="B40" s="50"/>
      <c r="C40" s="29"/>
      <c r="D40" s="76" t="s">
        <v>20</v>
      </c>
      <c r="E40" s="9">
        <f>SUM(E38:E39)</f>
        <v>20.350000000000001</v>
      </c>
      <c r="F40" s="18"/>
      <c r="H40" s="127"/>
      <c r="I40" s="128"/>
      <c r="J40" s="128"/>
      <c r="K40" s="129"/>
    </row>
    <row r="41" spans="1:11" ht="15.75" customHeight="1" thickBot="1" x14ac:dyDescent="0.3">
      <c r="B41" s="50"/>
      <c r="F41" s="18"/>
      <c r="H41" s="127"/>
      <c r="I41" s="128"/>
      <c r="J41" s="128"/>
      <c r="K41" s="129"/>
    </row>
    <row r="42" spans="1:11" ht="15.75" customHeight="1" thickBot="1" x14ac:dyDescent="0.3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127"/>
      <c r="I42" s="128"/>
      <c r="J42" s="128"/>
      <c r="K42" s="129"/>
    </row>
    <row r="43" spans="1:11" ht="15.75" customHeight="1" thickBot="1" x14ac:dyDescent="0.3">
      <c r="A43" s="82">
        <v>17</v>
      </c>
      <c r="B43" s="53" t="s">
        <v>61</v>
      </c>
      <c r="C43" s="88">
        <f t="shared" ref="C43:C46" si="9">D43*1.1</f>
        <v>5.4450000000000003</v>
      </c>
      <c r="D43" s="33">
        <v>4.95</v>
      </c>
      <c r="E43" s="33">
        <f t="shared" ref="E43:E46" si="10">C43*D43</f>
        <v>26.952750000000002</v>
      </c>
      <c r="F43" s="18"/>
      <c r="H43" s="127"/>
      <c r="I43" s="128"/>
      <c r="J43" s="128"/>
      <c r="K43" s="129"/>
    </row>
    <row r="44" spans="1:11" ht="16.5" customHeight="1" thickBot="1" x14ac:dyDescent="0.3">
      <c r="A44" s="20">
        <v>18</v>
      </c>
      <c r="B44" s="54" t="s">
        <v>62</v>
      </c>
      <c r="C44" s="88">
        <f t="shared" si="9"/>
        <v>4.95</v>
      </c>
      <c r="D44" s="33">
        <v>4.5</v>
      </c>
      <c r="E44" s="34">
        <f t="shared" si="10"/>
        <v>22.275000000000002</v>
      </c>
      <c r="F44" s="18"/>
      <c r="H44" s="45" t="s">
        <v>22</v>
      </c>
      <c r="I44" s="125"/>
      <c r="J44" s="125"/>
      <c r="K44" s="126"/>
    </row>
    <row r="45" spans="1:11" ht="15.75" thickBot="1" x14ac:dyDescent="0.3">
      <c r="A45" s="20">
        <v>19</v>
      </c>
      <c r="B45" s="54" t="s">
        <v>63</v>
      </c>
      <c r="C45" s="88">
        <f t="shared" si="9"/>
        <v>5.4450000000000003</v>
      </c>
      <c r="D45" s="33">
        <v>4.95</v>
      </c>
      <c r="E45" s="34">
        <f t="shared" si="10"/>
        <v>26.952750000000002</v>
      </c>
      <c r="F45" s="18"/>
    </row>
    <row r="46" spans="1:11" ht="15.75" thickBot="1" x14ac:dyDescent="0.3">
      <c r="A46" s="83">
        <v>20</v>
      </c>
      <c r="B46" s="55" t="s">
        <v>64</v>
      </c>
      <c r="C46" s="88">
        <f t="shared" si="9"/>
        <v>4.4000000000000004</v>
      </c>
      <c r="D46" s="9">
        <v>4</v>
      </c>
      <c r="E46" s="10">
        <f t="shared" si="10"/>
        <v>17.600000000000001</v>
      </c>
    </row>
    <row r="47" spans="1:11" ht="15.75" thickBot="1" x14ac:dyDescent="0.3">
      <c r="D47" s="42" t="s">
        <v>20</v>
      </c>
      <c r="E47" s="10">
        <f>SUM(E43:E46)</f>
        <v>93.780499999999989</v>
      </c>
    </row>
  </sheetData>
  <protectedRanges>
    <protectedRange sqref="C3:E6 C9:D9 C11:D11 C12:E12 K11:K12 H33:K43 I44:K44 H46:K46 C30:C34 C38:C39 C43:C46 I15:I20 C15:C2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F940EDB8-6E3F-4C5F-9054-BDBDE4765FF4}"/>
    <hyperlink ref="I5" r:id="rId2" xr:uid="{038D6280-473D-4D40-B7C9-AFBCA3BDE801}"/>
    <hyperlink ref="I6" r:id="rId3" xr:uid="{6D65896C-B3C9-4754-BA5A-5E1DE13DCA49}"/>
    <hyperlink ref="I7" r:id="rId4" xr:uid="{54CC7B05-3262-443C-B8DF-77CFA64D2930}"/>
    <hyperlink ref="I8" r:id="rId5" xr:uid="{0F9C300B-2FFD-4AD5-B687-7AA73525157E}"/>
    <hyperlink ref="I9" r:id="rId6" display="mailto:BriocheDoree418@hotmail.com" xr:uid="{B01D3C92-E09E-4658-9ADD-6B9CA818CED6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98F-F9FC-4F29-B932-35C619DBEC4B}">
  <dimension ref="A1:K55"/>
  <sheetViews>
    <sheetView tabSelected="1" zoomScale="90" zoomScaleNormal="90" workbookViewId="0">
      <selection activeCell="M13" sqref="M13"/>
    </sheetView>
  </sheetViews>
  <sheetFormatPr baseColWidth="10" defaultColWidth="11.42578125" defaultRowHeight="15" x14ac:dyDescent="0.25"/>
  <cols>
    <col min="1" max="1" width="4.85546875" customWidth="1"/>
    <col min="2" max="2" width="51.5703125" customWidth="1"/>
    <col min="3" max="3" width="24.5703125" customWidth="1"/>
    <col min="4" max="4" width="13.5703125" customWidth="1"/>
    <col min="6" max="6" width="2.28515625" customWidth="1"/>
    <col min="7" max="7" width="5.7109375" customWidth="1"/>
    <col min="8" max="8" width="48.5703125" customWidth="1"/>
    <col min="9" max="9" width="18.1406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130" t="s">
        <v>73</v>
      </c>
      <c r="D2" s="130"/>
      <c r="E2" s="130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142"/>
      <c r="D3" s="143"/>
      <c r="E3" s="144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145"/>
      <c r="D4" s="145"/>
      <c r="E4" s="145"/>
      <c r="F4" s="14"/>
      <c r="G4" s="3"/>
      <c r="H4" s="104" t="s">
        <v>99</v>
      </c>
      <c r="I4" s="105" t="s">
        <v>100</v>
      </c>
      <c r="J4" s="78"/>
      <c r="K4" s="75"/>
    </row>
    <row r="5" spans="1:11" ht="18" customHeight="1" x14ac:dyDescent="0.35">
      <c r="B5" s="8" t="s">
        <v>7</v>
      </c>
      <c r="C5" s="145"/>
      <c r="D5" s="145"/>
      <c r="E5" s="145"/>
      <c r="F5" s="14"/>
      <c r="G5" s="2"/>
      <c r="H5" s="104" t="s">
        <v>101</v>
      </c>
      <c r="I5" s="105" t="s">
        <v>102</v>
      </c>
      <c r="J5" s="78"/>
      <c r="K5" s="75"/>
    </row>
    <row r="6" spans="1:11" ht="18" customHeight="1" x14ac:dyDescent="0.35">
      <c r="B6" s="8" t="s">
        <v>8</v>
      </c>
      <c r="C6" s="135"/>
      <c r="D6" s="143"/>
      <c r="E6" s="144"/>
      <c r="F6" s="15"/>
      <c r="G6" s="2"/>
      <c r="H6" s="104" t="s">
        <v>103</v>
      </c>
      <c r="I6" s="105" t="s">
        <v>104</v>
      </c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104" t="s">
        <v>105</v>
      </c>
      <c r="I7" s="105" t="s">
        <v>106</v>
      </c>
      <c r="J7" s="78"/>
      <c r="K7" s="75"/>
    </row>
    <row r="8" spans="1:11" ht="18" customHeight="1" x14ac:dyDescent="0.35">
      <c r="B8" s="2"/>
      <c r="C8" s="2"/>
      <c r="D8" s="2"/>
      <c r="E8" s="2"/>
      <c r="F8" s="2"/>
      <c r="G8" s="2"/>
      <c r="H8" s="104" t="s">
        <v>107</v>
      </c>
      <c r="I8" s="105" t="s">
        <v>108</v>
      </c>
      <c r="J8" s="78"/>
      <c r="K8" s="75"/>
    </row>
    <row r="9" spans="1:11" ht="18" customHeight="1" x14ac:dyDescent="0.35">
      <c r="B9" s="2"/>
      <c r="C9" s="2"/>
      <c r="D9" s="2"/>
      <c r="E9" s="2"/>
      <c r="F9" s="2"/>
      <c r="G9" s="2"/>
      <c r="H9" s="104" t="s">
        <v>109</v>
      </c>
      <c r="I9" s="105" t="s">
        <v>110</v>
      </c>
      <c r="J9" s="78"/>
      <c r="K9" s="75"/>
    </row>
    <row r="10" spans="1:11" ht="18" customHeight="1" x14ac:dyDescent="0.35">
      <c r="B10" s="2"/>
      <c r="C10" s="2"/>
      <c r="D10" s="2"/>
      <c r="E10" s="2"/>
      <c r="F10" s="2"/>
      <c r="G10" s="2"/>
      <c r="H10" s="106" t="s">
        <v>111</v>
      </c>
      <c r="I10" s="107" t="s">
        <v>112</v>
      </c>
      <c r="J10" s="78"/>
      <c r="K10" s="75"/>
    </row>
    <row r="11" spans="1:11" ht="18" customHeight="1" thickBot="1" x14ac:dyDescent="0.4">
      <c r="B11" s="2"/>
      <c r="C11" s="2"/>
      <c r="D11" s="2"/>
      <c r="E11" s="2"/>
      <c r="F11" s="2"/>
      <c r="G11" s="2"/>
      <c r="H11" s="108" t="s">
        <v>113</v>
      </c>
      <c r="I11" s="107" t="s">
        <v>114</v>
      </c>
      <c r="J11" s="78"/>
      <c r="K11" s="75"/>
    </row>
    <row r="12" spans="1:11" ht="20.25" customHeight="1" thickBot="1" x14ac:dyDescent="0.4">
      <c r="B12" s="110" t="s">
        <v>79</v>
      </c>
      <c r="C12" s="65" t="s">
        <v>0</v>
      </c>
      <c r="D12" s="65" t="s">
        <v>76</v>
      </c>
      <c r="E12" s="3"/>
      <c r="F12" s="3"/>
      <c r="G12" s="2"/>
      <c r="H12" s="108"/>
      <c r="I12" s="107"/>
      <c r="J12" s="78"/>
      <c r="K12" s="75"/>
    </row>
    <row r="13" spans="1:11" ht="18" customHeight="1" x14ac:dyDescent="0.35">
      <c r="B13" s="8" t="s">
        <v>10</v>
      </c>
      <c r="C13" s="114"/>
      <c r="D13" s="115"/>
      <c r="E13" s="4"/>
      <c r="F13" s="4"/>
      <c r="G13" s="2"/>
      <c r="H13" s="81"/>
      <c r="I13" s="79"/>
      <c r="J13" s="78"/>
      <c r="K13" s="75"/>
    </row>
    <row r="14" spans="1:11" ht="18" customHeight="1" x14ac:dyDescent="0.35">
      <c r="B14" s="27" t="s">
        <v>11</v>
      </c>
      <c r="C14" s="68"/>
      <c r="D14" s="69"/>
      <c r="E14" s="4"/>
      <c r="F14" s="4"/>
      <c r="G14" s="2"/>
      <c r="J14" s="78"/>
      <c r="K14" s="73"/>
    </row>
    <row r="15" spans="1:11" ht="18" customHeight="1" x14ac:dyDescent="0.35">
      <c r="B15" s="8" t="s">
        <v>12</v>
      </c>
      <c r="C15" s="70"/>
      <c r="D15" s="71"/>
      <c r="E15" s="4"/>
      <c r="F15" s="4"/>
      <c r="G15" s="2"/>
      <c r="H15" s="36"/>
      <c r="I15" s="37"/>
      <c r="J15" s="72"/>
      <c r="K15" s="73"/>
    </row>
    <row r="16" spans="1:11" ht="18" customHeight="1" x14ac:dyDescent="0.25">
      <c r="B16" s="8" t="s">
        <v>74</v>
      </c>
      <c r="C16" s="131"/>
      <c r="D16" s="132"/>
      <c r="E16" s="133"/>
      <c r="F16" s="4"/>
      <c r="H16" s="36"/>
      <c r="I16" s="37"/>
      <c r="J16" s="63"/>
      <c r="K16" s="73"/>
    </row>
    <row r="17" spans="1:11" ht="9" customHeight="1" thickBot="1" x14ac:dyDescent="0.4">
      <c r="B17" s="2"/>
      <c r="C17" s="2"/>
      <c r="D17" s="2"/>
      <c r="E17" s="2"/>
      <c r="F17" s="16"/>
    </row>
    <row r="18" spans="1:11" ht="15.75" thickBot="1" x14ac:dyDescent="0.3">
      <c r="A18" s="23" t="s">
        <v>1</v>
      </c>
      <c r="B18" s="11" t="s">
        <v>56</v>
      </c>
      <c r="C18" s="11" t="s">
        <v>18</v>
      </c>
      <c r="D18" s="38" t="s">
        <v>19</v>
      </c>
      <c r="E18" s="38" t="s">
        <v>2</v>
      </c>
      <c r="F18" s="17"/>
      <c r="G18" s="40" t="s">
        <v>1</v>
      </c>
      <c r="H18" s="11" t="s">
        <v>16</v>
      </c>
      <c r="I18" s="13"/>
      <c r="J18" s="11" t="s">
        <v>17</v>
      </c>
      <c r="K18" s="12" t="s">
        <v>2</v>
      </c>
    </row>
    <row r="19" spans="1:11" ht="15.75" x14ac:dyDescent="0.25">
      <c r="A19" s="20">
        <v>1</v>
      </c>
      <c r="B19" s="48" t="s">
        <v>80</v>
      </c>
      <c r="C19" s="117"/>
      <c r="D19" s="39">
        <v>8.9499999999999993</v>
      </c>
      <c r="E19" s="39">
        <f>C19*D19</f>
        <v>0</v>
      </c>
      <c r="F19" s="18"/>
      <c r="G19" s="64">
        <v>22</v>
      </c>
      <c r="H19" s="56" t="s">
        <v>115</v>
      </c>
      <c r="I19" s="116"/>
      <c r="J19" s="33">
        <v>27.5</v>
      </c>
      <c r="K19" s="33">
        <f>I19*J19</f>
        <v>0</v>
      </c>
    </row>
    <row r="20" spans="1:11" ht="15.75" x14ac:dyDescent="0.25">
      <c r="A20" s="20">
        <v>2</v>
      </c>
      <c r="B20" s="47" t="s">
        <v>81</v>
      </c>
      <c r="C20" s="118"/>
      <c r="D20" s="39">
        <v>3.85</v>
      </c>
      <c r="E20" s="39">
        <f>C20*D20</f>
        <v>0</v>
      </c>
      <c r="F20" s="18"/>
      <c r="G20" s="41">
        <v>23</v>
      </c>
      <c r="H20" s="57" t="s">
        <v>77</v>
      </c>
      <c r="I20" s="116"/>
      <c r="J20" s="39">
        <v>3.45</v>
      </c>
      <c r="K20" s="39">
        <f t="shared" ref="K20:K25" si="0">I20*J20</f>
        <v>0</v>
      </c>
    </row>
    <row r="21" spans="1:11" ht="15.75" x14ac:dyDescent="0.25">
      <c r="A21" s="21">
        <v>3</v>
      </c>
      <c r="B21" s="47" t="s">
        <v>82</v>
      </c>
      <c r="C21" s="118"/>
      <c r="D21" s="39">
        <v>3.85</v>
      </c>
      <c r="E21" s="39">
        <f>C21*D21</f>
        <v>0</v>
      </c>
      <c r="F21" s="18"/>
      <c r="G21" s="41">
        <v>24</v>
      </c>
      <c r="H21" s="57" t="s">
        <v>116</v>
      </c>
      <c r="I21" s="116"/>
      <c r="J21" s="39">
        <v>2.6</v>
      </c>
      <c r="K21" s="39">
        <f t="shared" si="0"/>
        <v>0</v>
      </c>
    </row>
    <row r="22" spans="1:11" ht="15.75" x14ac:dyDescent="0.25">
      <c r="A22" s="21">
        <v>4</v>
      </c>
      <c r="B22" s="47" t="s">
        <v>83</v>
      </c>
      <c r="C22" s="118"/>
      <c r="D22" s="39">
        <v>3.5</v>
      </c>
      <c r="E22" s="39">
        <f t="shared" ref="E22:E24" si="1">C22*D22</f>
        <v>0</v>
      </c>
      <c r="F22" s="18"/>
      <c r="G22" s="41">
        <v>25</v>
      </c>
      <c r="H22" s="109" t="s">
        <v>117</v>
      </c>
      <c r="I22" s="116"/>
      <c r="J22" s="39">
        <v>3.75</v>
      </c>
      <c r="K22" s="39">
        <f t="shared" si="0"/>
        <v>0</v>
      </c>
    </row>
    <row r="23" spans="1:11" ht="15.75" x14ac:dyDescent="0.25">
      <c r="A23" s="21">
        <v>5</v>
      </c>
      <c r="B23" s="47" t="s">
        <v>84</v>
      </c>
      <c r="C23" s="118"/>
      <c r="D23" s="39">
        <v>6.85</v>
      </c>
      <c r="E23" s="39">
        <f t="shared" si="1"/>
        <v>0</v>
      </c>
      <c r="F23" s="18"/>
      <c r="G23" s="41">
        <v>26</v>
      </c>
      <c r="H23" s="57" t="s">
        <v>118</v>
      </c>
      <c r="I23" s="116"/>
      <c r="J23" s="39">
        <v>2.5</v>
      </c>
      <c r="K23" s="39">
        <f t="shared" si="0"/>
        <v>0</v>
      </c>
    </row>
    <row r="24" spans="1:11" ht="15.75" x14ac:dyDescent="0.25">
      <c r="A24" s="21">
        <v>6</v>
      </c>
      <c r="B24" s="47" t="s">
        <v>85</v>
      </c>
      <c r="C24" s="118"/>
      <c r="D24" s="39">
        <v>6.55</v>
      </c>
      <c r="E24" s="39">
        <f t="shared" si="1"/>
        <v>0</v>
      </c>
      <c r="F24" s="18"/>
      <c r="G24" s="41">
        <v>27</v>
      </c>
      <c r="H24" s="57" t="s">
        <v>130</v>
      </c>
      <c r="I24" s="116"/>
      <c r="J24" s="39">
        <v>3.75</v>
      </c>
      <c r="K24" s="39" t="s">
        <v>131</v>
      </c>
    </row>
    <row r="25" spans="1:11" ht="15.75" x14ac:dyDescent="0.25">
      <c r="A25" s="21">
        <v>8</v>
      </c>
      <c r="B25" s="47" t="s">
        <v>86</v>
      </c>
      <c r="C25" s="118"/>
      <c r="D25" s="39">
        <v>6.05</v>
      </c>
      <c r="E25" s="39">
        <f>C25*D25</f>
        <v>0</v>
      </c>
      <c r="F25" s="18"/>
      <c r="G25" s="41">
        <v>28</v>
      </c>
      <c r="H25" s="57" t="s">
        <v>119</v>
      </c>
      <c r="I25" s="116"/>
      <c r="J25" s="39">
        <v>2.5</v>
      </c>
      <c r="K25" s="39">
        <f t="shared" si="0"/>
        <v>0</v>
      </c>
    </row>
    <row r="26" spans="1:11" ht="16.5" thickBot="1" x14ac:dyDescent="0.3">
      <c r="A26" s="22">
        <v>9</v>
      </c>
      <c r="B26" s="49" t="s">
        <v>87</v>
      </c>
      <c r="C26" s="119"/>
      <c r="D26" s="35">
        <v>6.05</v>
      </c>
      <c r="E26" s="93">
        <f>C26*D26</f>
        <v>0</v>
      </c>
      <c r="F26" s="18"/>
      <c r="G26" s="41">
        <v>29</v>
      </c>
      <c r="H26" s="57" t="s">
        <v>120</v>
      </c>
      <c r="I26" s="116"/>
      <c r="J26" s="39">
        <v>3.75</v>
      </c>
      <c r="K26" s="39">
        <f t="shared" ref="K26:K28" si="2">I26*J26</f>
        <v>0</v>
      </c>
    </row>
    <row r="27" spans="1:11" ht="15.75" thickBot="1" x14ac:dyDescent="0.3">
      <c r="A27" s="30"/>
      <c r="B27" s="50"/>
      <c r="C27" s="92"/>
      <c r="D27" s="76" t="s">
        <v>20</v>
      </c>
      <c r="E27" s="9">
        <f>SUM(E19:E26)</f>
        <v>0</v>
      </c>
      <c r="F27" s="18"/>
      <c r="G27" s="41">
        <v>30</v>
      </c>
      <c r="H27" s="57" t="s">
        <v>121</v>
      </c>
      <c r="I27" s="116"/>
      <c r="J27" s="39">
        <v>4.25</v>
      </c>
      <c r="K27" s="39">
        <f t="shared" si="2"/>
        <v>0</v>
      </c>
    </row>
    <row r="28" spans="1:11" ht="15.75" thickBot="1" x14ac:dyDescent="0.3">
      <c r="A28" s="94"/>
      <c r="B28" s="50"/>
      <c r="C28" s="92"/>
      <c r="D28" s="7"/>
      <c r="E28" s="1"/>
      <c r="F28" s="18"/>
      <c r="G28" s="41">
        <v>31</v>
      </c>
      <c r="H28" s="57" t="s">
        <v>122</v>
      </c>
      <c r="I28" s="116"/>
      <c r="J28" s="39">
        <v>6.25</v>
      </c>
      <c r="K28" s="39">
        <f t="shared" si="2"/>
        <v>0</v>
      </c>
    </row>
    <row r="29" spans="1:11" ht="15.75" thickBot="1" x14ac:dyDescent="0.3">
      <c r="A29" s="28" t="s">
        <v>1</v>
      </c>
      <c r="B29" s="11" t="s">
        <v>88</v>
      </c>
      <c r="C29" s="38" t="s">
        <v>18</v>
      </c>
      <c r="D29" s="38" t="s">
        <v>19</v>
      </c>
      <c r="E29" s="38" t="s">
        <v>2</v>
      </c>
      <c r="F29" s="18"/>
      <c r="G29" s="30"/>
      <c r="H29" s="50"/>
      <c r="I29" s="58"/>
      <c r="J29" s="76" t="s">
        <v>20</v>
      </c>
      <c r="K29" s="9">
        <f>SUM(K19:K28)</f>
        <v>0</v>
      </c>
    </row>
    <row r="30" spans="1:11" ht="15.75" x14ac:dyDescent="0.25">
      <c r="A30" s="82">
        <v>9</v>
      </c>
      <c r="B30" s="113" t="s">
        <v>89</v>
      </c>
      <c r="C30" s="117"/>
      <c r="D30" s="100">
        <v>9.85</v>
      </c>
      <c r="E30" s="39">
        <f t="shared" ref="E30:E34" si="3">C30*D30</f>
        <v>0</v>
      </c>
      <c r="F30" s="18"/>
      <c r="G30" s="30"/>
      <c r="H30" s="50"/>
      <c r="I30" s="58"/>
      <c r="J30" s="7"/>
      <c r="K30" s="1"/>
    </row>
    <row r="31" spans="1:11" ht="15.75" x14ac:dyDescent="0.25">
      <c r="A31" s="21">
        <v>10</v>
      </c>
      <c r="B31" s="97" t="s">
        <v>90</v>
      </c>
      <c r="C31" s="118"/>
      <c r="D31" s="100">
        <v>7.75</v>
      </c>
      <c r="E31" s="39">
        <f t="shared" si="3"/>
        <v>0</v>
      </c>
      <c r="F31" s="18"/>
      <c r="G31" s="41">
        <v>31</v>
      </c>
      <c r="H31" s="57" t="s">
        <v>123</v>
      </c>
      <c r="I31" s="116"/>
      <c r="J31" s="39">
        <v>0.85</v>
      </c>
      <c r="K31" s="39">
        <f t="shared" ref="K31" si="4">I31*J31</f>
        <v>0</v>
      </c>
    </row>
    <row r="32" spans="1:11" ht="16.5" thickBot="1" x14ac:dyDescent="0.3">
      <c r="A32" s="21">
        <v>11</v>
      </c>
      <c r="B32" s="97" t="s">
        <v>91</v>
      </c>
      <c r="C32" s="118"/>
      <c r="D32" s="100">
        <v>7.75</v>
      </c>
      <c r="E32" s="39">
        <f t="shared" si="3"/>
        <v>0</v>
      </c>
      <c r="F32" s="18"/>
      <c r="G32" s="41">
        <v>32</v>
      </c>
      <c r="H32" s="57" t="s">
        <v>124</v>
      </c>
      <c r="I32" s="116"/>
      <c r="J32" s="39">
        <v>0.85</v>
      </c>
      <c r="K32" s="39">
        <f t="shared" ref="K32" si="5">I32*J32</f>
        <v>0</v>
      </c>
    </row>
    <row r="33" spans="1:11" ht="16.5" thickBot="1" x14ac:dyDescent="0.3">
      <c r="A33" s="21">
        <v>12</v>
      </c>
      <c r="B33" s="98" t="s">
        <v>92</v>
      </c>
      <c r="C33" s="118"/>
      <c r="D33" s="100">
        <v>7.75</v>
      </c>
      <c r="E33" s="39">
        <f t="shared" si="3"/>
        <v>0</v>
      </c>
      <c r="F33" s="18"/>
      <c r="G33" s="30"/>
      <c r="H33" s="50"/>
      <c r="I33" s="58"/>
      <c r="J33" s="76" t="s">
        <v>20</v>
      </c>
      <c r="K33" s="9">
        <f>SUM(K31:K32)</f>
        <v>0</v>
      </c>
    </row>
    <row r="34" spans="1:11" ht="16.5" thickBot="1" x14ac:dyDescent="0.3">
      <c r="A34" s="21">
        <v>13</v>
      </c>
      <c r="B34" s="98" t="s">
        <v>126</v>
      </c>
      <c r="C34" s="118"/>
      <c r="D34" s="100">
        <v>7.75</v>
      </c>
      <c r="E34" s="39">
        <f t="shared" si="3"/>
        <v>0</v>
      </c>
      <c r="F34" s="18"/>
      <c r="G34" s="30"/>
      <c r="H34" s="50"/>
      <c r="I34" s="58"/>
      <c r="J34" s="7"/>
      <c r="K34" s="1"/>
    </row>
    <row r="35" spans="1:11" ht="16.5" thickBot="1" x14ac:dyDescent="0.3">
      <c r="A35" s="22">
        <v>14</v>
      </c>
      <c r="B35" s="49" t="s">
        <v>93</v>
      </c>
      <c r="C35" s="118"/>
      <c r="D35" s="111">
        <v>7.75</v>
      </c>
      <c r="E35" s="35">
        <f>SUM(E30:E34)</f>
        <v>0</v>
      </c>
      <c r="F35" s="18"/>
      <c r="G35" s="30"/>
      <c r="H35" s="50"/>
      <c r="I35" s="58"/>
      <c r="J35" s="7"/>
      <c r="K35" s="1"/>
    </row>
    <row r="36" spans="1:11" ht="16.5" thickBot="1" x14ac:dyDescent="0.3">
      <c r="C36" s="118"/>
      <c r="D36" s="76" t="s">
        <v>20</v>
      </c>
      <c r="E36" s="9">
        <f>SUM(E30:E35)</f>
        <v>0</v>
      </c>
      <c r="F36" s="18"/>
      <c r="G36" s="30"/>
      <c r="H36" s="61" t="s">
        <v>23</v>
      </c>
      <c r="I36" s="62">
        <f>E27+E36+E48+E53+K29+K33</f>
        <v>0</v>
      </c>
      <c r="J36" s="1"/>
      <c r="K36" s="1"/>
    </row>
    <row r="37" spans="1:11" x14ac:dyDescent="0.25">
      <c r="A37" s="124">
        <v>5</v>
      </c>
      <c r="C37" s="92"/>
      <c r="D37" s="7"/>
      <c r="E37" s="121"/>
      <c r="F37" s="18"/>
      <c r="G37" s="30"/>
      <c r="H37" s="122" t="s">
        <v>132</v>
      </c>
      <c r="I37" s="123">
        <f>MIN(75,I36*0.1)</f>
        <v>0</v>
      </c>
      <c r="J37" s="1"/>
      <c r="K37" s="1"/>
    </row>
    <row r="38" spans="1:11" x14ac:dyDescent="0.25">
      <c r="C38" s="29"/>
      <c r="D38" s="7"/>
      <c r="E38" s="1"/>
      <c r="F38" s="18"/>
      <c r="G38" s="30"/>
      <c r="H38" s="57" t="s">
        <v>24</v>
      </c>
      <c r="I38" s="86">
        <f>I36*0.05</f>
        <v>0</v>
      </c>
      <c r="J38" s="1"/>
      <c r="K38" s="1"/>
    </row>
    <row r="39" spans="1:11" ht="15.75" thickBot="1" x14ac:dyDescent="0.3">
      <c r="F39" s="18"/>
      <c r="G39" s="30"/>
      <c r="H39" s="57" t="s">
        <v>125</v>
      </c>
      <c r="I39" s="87">
        <f>I36*0.08</f>
        <v>0</v>
      </c>
      <c r="J39" s="1"/>
      <c r="K39" s="1"/>
    </row>
    <row r="40" spans="1:11" ht="16.5" thickBot="1" x14ac:dyDescent="0.3">
      <c r="B40" s="50"/>
      <c r="D40" s="1"/>
      <c r="F40" s="19"/>
      <c r="H40" s="59" t="s">
        <v>3</v>
      </c>
      <c r="I40" s="60">
        <f>SUM(I36:I39)</f>
        <v>0</v>
      </c>
      <c r="J40" s="7"/>
      <c r="K40" s="1"/>
    </row>
    <row r="41" spans="1:11" ht="15.75" thickBot="1" x14ac:dyDescent="0.3">
      <c r="A41" s="23" t="s">
        <v>1</v>
      </c>
      <c r="B41" s="74" t="s">
        <v>55</v>
      </c>
      <c r="C41" s="11" t="s">
        <v>18</v>
      </c>
      <c r="D41" s="84" t="s">
        <v>19</v>
      </c>
      <c r="E41" s="11" t="s">
        <v>2</v>
      </c>
      <c r="F41" s="17"/>
    </row>
    <row r="42" spans="1:11" ht="15.75" x14ac:dyDescent="0.25">
      <c r="A42" s="82">
        <v>15</v>
      </c>
      <c r="B42" s="46" t="s">
        <v>128</v>
      </c>
      <c r="C42" s="118"/>
      <c r="D42" s="33">
        <v>19.25</v>
      </c>
      <c r="E42" s="32">
        <f>C42*D42</f>
        <v>0</v>
      </c>
      <c r="F42" s="18"/>
      <c r="H42" s="138" t="s">
        <v>78</v>
      </c>
      <c r="I42" s="138"/>
      <c r="J42" s="138"/>
      <c r="K42" s="138"/>
    </row>
    <row r="43" spans="1:11" ht="15.75" x14ac:dyDescent="0.25">
      <c r="A43" s="20">
        <v>16</v>
      </c>
      <c r="B43" s="48" t="s">
        <v>129</v>
      </c>
      <c r="C43" s="118"/>
      <c r="D43" s="34">
        <v>21.5</v>
      </c>
      <c r="E43" s="32">
        <f>C43*D43</f>
        <v>0</v>
      </c>
      <c r="F43" s="18"/>
      <c r="H43" s="138"/>
      <c r="I43" s="138"/>
      <c r="J43" s="138"/>
      <c r="K43" s="138"/>
    </row>
    <row r="44" spans="1:11" ht="16.5" thickBot="1" x14ac:dyDescent="0.3">
      <c r="A44" s="20">
        <v>17</v>
      </c>
      <c r="B44" s="48" t="s">
        <v>94</v>
      </c>
      <c r="C44" s="118"/>
      <c r="D44" s="34">
        <v>10.15</v>
      </c>
      <c r="E44" s="32">
        <f t="shared" ref="E44:E47" si="6">C44*D44</f>
        <v>0</v>
      </c>
      <c r="F44" s="18"/>
    </row>
    <row r="45" spans="1:11" ht="15.75" x14ac:dyDescent="0.25">
      <c r="A45" s="20">
        <v>18</v>
      </c>
      <c r="B45" s="47" t="s">
        <v>95</v>
      </c>
      <c r="C45" s="118"/>
      <c r="D45" s="39">
        <v>15.35</v>
      </c>
      <c r="E45" s="32">
        <f t="shared" si="6"/>
        <v>0</v>
      </c>
      <c r="F45" s="18"/>
      <c r="H45" s="44" t="s">
        <v>21</v>
      </c>
      <c r="I45" s="24"/>
      <c r="J45" s="25"/>
      <c r="K45" s="26"/>
    </row>
    <row r="46" spans="1:11" ht="15.75" x14ac:dyDescent="0.25">
      <c r="A46" s="20">
        <v>19</v>
      </c>
      <c r="B46" s="102" t="s">
        <v>96</v>
      </c>
      <c r="C46" s="120"/>
      <c r="D46" s="96">
        <v>5.75</v>
      </c>
      <c r="E46" s="96">
        <f t="shared" si="6"/>
        <v>0</v>
      </c>
      <c r="F46" s="18"/>
      <c r="H46" s="139"/>
      <c r="I46" s="140"/>
      <c r="J46" s="140"/>
      <c r="K46" s="141"/>
    </row>
    <row r="47" spans="1:11" ht="16.5" thickBot="1" x14ac:dyDescent="0.3">
      <c r="A47" s="20"/>
      <c r="B47" s="102"/>
      <c r="C47" s="120"/>
      <c r="D47" s="103"/>
      <c r="E47" s="99">
        <f t="shared" si="6"/>
        <v>0</v>
      </c>
      <c r="F47" s="18"/>
      <c r="H47" s="90"/>
      <c r="I47" s="95"/>
      <c r="J47" s="95"/>
      <c r="K47" s="91"/>
    </row>
    <row r="48" spans="1:11" ht="15.75" thickBot="1" x14ac:dyDescent="0.3">
      <c r="B48" s="50"/>
      <c r="C48" s="29"/>
      <c r="D48" s="76" t="s">
        <v>20</v>
      </c>
      <c r="E48" s="101">
        <f>SUM(E42:E47)</f>
        <v>0</v>
      </c>
      <c r="F48" s="18"/>
      <c r="H48" s="90"/>
      <c r="I48" s="95"/>
      <c r="J48" s="95"/>
      <c r="K48" s="91"/>
    </row>
    <row r="49" spans="1:11" ht="15.75" thickBot="1" x14ac:dyDescent="0.3">
      <c r="B49" s="50"/>
      <c r="F49" s="18"/>
      <c r="H49" s="127"/>
      <c r="I49" s="128"/>
      <c r="J49" s="128"/>
      <c r="K49" s="129"/>
    </row>
    <row r="50" spans="1:11" ht="15.75" thickBot="1" x14ac:dyDescent="0.3">
      <c r="A50" s="23" t="s">
        <v>1</v>
      </c>
      <c r="B50" s="51" t="s">
        <v>127</v>
      </c>
      <c r="C50" s="11" t="s">
        <v>18</v>
      </c>
      <c r="D50" s="43" t="s">
        <v>19</v>
      </c>
      <c r="E50" s="11" t="s">
        <v>2</v>
      </c>
      <c r="F50" s="18"/>
      <c r="H50" s="127"/>
      <c r="I50" s="128"/>
      <c r="J50" s="128"/>
      <c r="K50" s="129"/>
    </row>
    <row r="51" spans="1:11" ht="16.5" customHeight="1" x14ac:dyDescent="0.25">
      <c r="A51" s="28">
        <v>19</v>
      </c>
      <c r="B51" s="52" t="s">
        <v>97</v>
      </c>
      <c r="C51" s="118"/>
      <c r="D51" s="33">
        <v>3.95</v>
      </c>
      <c r="E51" s="32">
        <f t="shared" ref="E51:E52" si="7">C51*D51</f>
        <v>0</v>
      </c>
      <c r="F51" s="18"/>
      <c r="H51" s="127"/>
      <c r="I51" s="128"/>
      <c r="J51" s="128"/>
      <c r="K51" s="129"/>
    </row>
    <row r="52" spans="1:11" ht="16.5" customHeight="1" thickBot="1" x14ac:dyDescent="0.3">
      <c r="A52" s="22">
        <v>20</v>
      </c>
      <c r="B52" s="49" t="s">
        <v>98</v>
      </c>
      <c r="C52" s="118"/>
      <c r="D52" s="35">
        <v>4.95</v>
      </c>
      <c r="E52" s="32">
        <f t="shared" si="7"/>
        <v>0</v>
      </c>
      <c r="F52" s="18"/>
      <c r="H52" s="127"/>
      <c r="I52" s="128"/>
      <c r="J52" s="128"/>
      <c r="K52" s="129"/>
    </row>
    <row r="53" spans="1:11" ht="16.5" customHeight="1" thickBot="1" x14ac:dyDescent="0.3">
      <c r="A53" s="30"/>
      <c r="B53" s="50"/>
      <c r="C53" s="29"/>
      <c r="D53" s="76" t="s">
        <v>20</v>
      </c>
      <c r="E53" s="9">
        <f>SUM(E51:E52)</f>
        <v>0</v>
      </c>
      <c r="F53" s="17"/>
      <c r="H53" s="127"/>
      <c r="I53" s="128"/>
      <c r="J53" s="128"/>
      <c r="K53" s="129"/>
    </row>
    <row r="54" spans="1:11" ht="15.75" customHeight="1" x14ac:dyDescent="0.25">
      <c r="A54" s="30"/>
      <c r="B54" s="112"/>
      <c r="C54" s="92"/>
      <c r="D54" s="1"/>
      <c r="E54" s="1"/>
      <c r="F54" s="18"/>
      <c r="H54" s="127"/>
      <c r="I54" s="128"/>
      <c r="J54" s="128"/>
      <c r="K54" s="129"/>
    </row>
    <row r="55" spans="1:11" ht="16.5" customHeight="1" thickBot="1" x14ac:dyDescent="0.3">
      <c r="D55" s="7"/>
      <c r="E55" s="1"/>
      <c r="F55" s="18"/>
      <c r="H55" s="45" t="s">
        <v>75</v>
      </c>
      <c r="I55" s="125"/>
      <c r="J55" s="125"/>
      <c r="K55" s="126"/>
    </row>
  </sheetData>
  <sheetProtection algorithmName="SHA-512" hashValue="HsNEQwZwUHxwe8ycWH41gp2QjOE3Dv1ndk83PluMNW8mBoiYMuiKSO6Sdo+7yZVh5xJBcJVMDEdcw7OF+DIFUg==" saltValue="mQMPKR/Cicy4Khv2Y+CzQw==" spinCount="100000" sheet="1" objects="1" scenarios="1"/>
  <protectedRanges>
    <protectedRange sqref="C15:D15 C16:E16 K15:K16 I55:K55 C13:D13 C3:E6 C54 C42:C47 I19:I28 C19:C28 C51:C52 I31:I32 H46:K54 C30:C37" name="Plage1"/>
    <protectedRange sqref="K4:K14" name="Plage1_1_2"/>
  </protectedRanges>
  <mergeCells count="15">
    <mergeCell ref="I55:K55"/>
    <mergeCell ref="H52:K52"/>
    <mergeCell ref="H53:K53"/>
    <mergeCell ref="H54:K54"/>
    <mergeCell ref="H51:K51"/>
    <mergeCell ref="C2:E2"/>
    <mergeCell ref="C3:E3"/>
    <mergeCell ref="C4:E4"/>
    <mergeCell ref="C5:E5"/>
    <mergeCell ref="C6:E6"/>
    <mergeCell ref="C16:E16"/>
    <mergeCell ref="H42:K43"/>
    <mergeCell ref="H46:K46"/>
    <mergeCell ref="H49:K49"/>
    <mergeCell ref="H50:K50"/>
  </mergeCells>
  <hyperlinks>
    <hyperlink ref="I4" r:id="rId1" xr:uid="{58D1570B-BE19-4FCA-A41C-31BB579CF324}"/>
    <hyperlink ref="I5" r:id="rId2" xr:uid="{76872D59-6CC8-4F0B-AFD3-1A1ECBE7DE7C}"/>
    <hyperlink ref="I6" r:id="rId3" xr:uid="{5FCBDE01-246D-49DC-BDC8-94FC47158E18}"/>
    <hyperlink ref="I7" r:id="rId4" xr:uid="{A929482A-CF71-4974-AAF3-FE8C8ACD5D31}"/>
    <hyperlink ref="I8" r:id="rId5" xr:uid="{C8053ED2-6E6E-41CD-9DE3-C9A43AE1A783}"/>
    <hyperlink ref="I9" r:id="rId6" xr:uid="{5DEF329B-37CC-430D-ACAD-44A2A2D6B68B}"/>
    <hyperlink ref="I10" r:id="rId7" xr:uid="{DA575B0A-D111-4287-B639-17331C9BEE8B}"/>
    <hyperlink ref="I11" r:id="rId8" xr:uid="{A2158619-C10C-470E-A71E-D721B1F9701B}"/>
  </hyperlinks>
  <pageMargins left="0.25" right="0.25" top="0.75" bottom="0.75" header="0.3" footer="0.3"/>
  <pageSetup scale="55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B37-579E-4E54-B0C6-73C39AFEEE34}">
  <dimension ref="A1:K47"/>
  <sheetViews>
    <sheetView workbookViewId="0">
      <selection activeCell="B26" sqref="B26"/>
    </sheetView>
  </sheetViews>
  <sheetFormatPr baseColWidth="10"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130" t="s">
        <v>4</v>
      </c>
      <c r="D2" s="130"/>
      <c r="E2" s="130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131"/>
      <c r="D3" s="132"/>
      <c r="E3" s="133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134"/>
      <c r="D4" s="134"/>
      <c r="E4" s="134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35">
      <c r="B5" s="8" t="s">
        <v>7</v>
      </c>
      <c r="C5" s="134"/>
      <c r="D5" s="134"/>
      <c r="E5" s="134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35">
      <c r="B6" s="8" t="s">
        <v>8</v>
      </c>
      <c r="C6" s="135"/>
      <c r="D6" s="136"/>
      <c r="E6" s="137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35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35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35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35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25">
      <c r="B12" s="8" t="s">
        <v>13</v>
      </c>
      <c r="C12" s="131"/>
      <c r="D12" s="132"/>
      <c r="E12" s="133"/>
      <c r="F12" s="4"/>
      <c r="H12" s="36"/>
      <c r="I12" s="37"/>
      <c r="J12" s="63"/>
      <c r="K12" s="73"/>
    </row>
    <row r="13" spans="1:11" ht="9" customHeight="1" thickBot="1" x14ac:dyDescent="0.4">
      <c r="B13" s="2"/>
      <c r="C13" s="2"/>
      <c r="D13" s="2"/>
      <c r="E13" s="2"/>
      <c r="F13" s="16"/>
    </row>
    <row r="14" spans="1:11" ht="15.75" thickBot="1" x14ac:dyDescent="0.3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25">
      <c r="A15" s="20">
        <v>1</v>
      </c>
      <c r="B15" s="47" t="s">
        <v>48</v>
      </c>
      <c r="C15" s="88">
        <v>9.15</v>
      </c>
      <c r="D15" s="39">
        <v>7.95</v>
      </c>
      <c r="E15" s="39">
        <f>C15*D15</f>
        <v>72.742500000000007</v>
      </c>
      <c r="F15" s="18"/>
      <c r="G15" s="64">
        <v>22</v>
      </c>
      <c r="H15" s="56" t="s">
        <v>25</v>
      </c>
      <c r="I15" s="88">
        <v>22.95</v>
      </c>
      <c r="J15" s="33">
        <v>19.95</v>
      </c>
      <c r="K15" s="33">
        <f>I15*J15</f>
        <v>457.85249999999996</v>
      </c>
    </row>
    <row r="16" spans="1:11" x14ac:dyDescent="0.25">
      <c r="A16" s="20">
        <v>2</v>
      </c>
      <c r="B16" s="47" t="s">
        <v>49</v>
      </c>
      <c r="C16" s="88">
        <v>4.55</v>
      </c>
      <c r="D16" s="39">
        <v>3.95</v>
      </c>
      <c r="E16" s="39">
        <f t="shared" ref="E16" si="0">C16*D16</f>
        <v>17.9725</v>
      </c>
      <c r="F16" s="18"/>
      <c r="G16" s="41">
        <v>23</v>
      </c>
      <c r="H16" s="57" t="s">
        <v>26</v>
      </c>
      <c r="I16" s="88">
        <v>2.9</v>
      </c>
      <c r="J16" s="39">
        <v>2.5</v>
      </c>
      <c r="K16" s="39">
        <f t="shared" ref="K16:K20" si="1">I16*J16</f>
        <v>7.25</v>
      </c>
    </row>
    <row r="17" spans="1:11" x14ac:dyDescent="0.25">
      <c r="A17" s="21">
        <v>3</v>
      </c>
      <c r="B17" s="47" t="s">
        <v>38</v>
      </c>
      <c r="C17" s="88">
        <v>7.2</v>
      </c>
      <c r="D17" s="39">
        <v>6.25</v>
      </c>
      <c r="E17" s="39">
        <f>C17*D17</f>
        <v>45</v>
      </c>
      <c r="F17" s="18"/>
      <c r="G17" s="41">
        <v>24</v>
      </c>
      <c r="H17" s="57" t="s">
        <v>65</v>
      </c>
      <c r="I17" s="88">
        <v>2.25</v>
      </c>
      <c r="J17" s="39">
        <v>1.95</v>
      </c>
      <c r="K17" s="39">
        <f t="shared" si="1"/>
        <v>4.3875000000000002</v>
      </c>
    </row>
    <row r="18" spans="1:11" x14ac:dyDescent="0.25">
      <c r="A18" s="21">
        <v>4</v>
      </c>
      <c r="B18" s="47" t="s">
        <v>39</v>
      </c>
      <c r="C18" s="88">
        <v>4.55</v>
      </c>
      <c r="D18" s="39">
        <v>3.95</v>
      </c>
      <c r="E18" s="39">
        <f t="shared" ref="E18:E26" si="2">C18*D18</f>
        <v>17.9725</v>
      </c>
      <c r="F18" s="18"/>
      <c r="G18" s="41">
        <v>25</v>
      </c>
      <c r="H18" s="57" t="s">
        <v>66</v>
      </c>
      <c r="I18" s="88">
        <v>3.15</v>
      </c>
      <c r="J18" s="39">
        <v>2.75</v>
      </c>
      <c r="K18" s="39">
        <f t="shared" si="1"/>
        <v>8.6624999999999996</v>
      </c>
    </row>
    <row r="19" spans="1:11" x14ac:dyDescent="0.25">
      <c r="A19" s="21">
        <v>5</v>
      </c>
      <c r="B19" s="47" t="s">
        <v>40</v>
      </c>
      <c r="C19" s="88">
        <v>3.15</v>
      </c>
      <c r="D19" s="39">
        <v>2.75</v>
      </c>
      <c r="E19" s="39">
        <f t="shared" si="2"/>
        <v>8.6624999999999996</v>
      </c>
      <c r="F19" s="18"/>
      <c r="G19" s="41">
        <v>26</v>
      </c>
      <c r="H19" s="57" t="s">
        <v>67</v>
      </c>
      <c r="I19" s="88">
        <v>3.75</v>
      </c>
      <c r="J19" s="39">
        <v>3.25</v>
      </c>
      <c r="K19" s="39">
        <f t="shared" si="1"/>
        <v>12.1875</v>
      </c>
    </row>
    <row r="20" spans="1:11" x14ac:dyDescent="0.25">
      <c r="A20" s="21">
        <v>6</v>
      </c>
      <c r="B20" s="47" t="s">
        <v>41</v>
      </c>
      <c r="C20" s="88">
        <v>3.15</v>
      </c>
      <c r="D20" s="39">
        <v>2.75</v>
      </c>
      <c r="E20" s="39">
        <f t="shared" si="2"/>
        <v>8.6624999999999996</v>
      </c>
      <c r="F20" s="18"/>
      <c r="G20" s="41">
        <v>27</v>
      </c>
      <c r="H20" s="57" t="s">
        <v>68</v>
      </c>
      <c r="I20" s="88">
        <v>2.25</v>
      </c>
      <c r="J20" s="39">
        <v>1.95</v>
      </c>
      <c r="K20" s="39">
        <f t="shared" si="1"/>
        <v>4.3875000000000002</v>
      </c>
    </row>
    <row r="21" spans="1:11" ht="15.75" thickBot="1" x14ac:dyDescent="0.3">
      <c r="A21" s="21">
        <v>7</v>
      </c>
      <c r="B21" s="47" t="s">
        <v>42</v>
      </c>
      <c r="C21" s="88">
        <v>4.55</v>
      </c>
      <c r="D21" s="39">
        <v>3.95</v>
      </c>
      <c r="E21" s="39">
        <f t="shared" si="2"/>
        <v>17.9725</v>
      </c>
      <c r="F21" s="18"/>
      <c r="G21" s="30"/>
      <c r="H21" s="50"/>
      <c r="I21" s="58"/>
      <c r="J21" s="42" t="s">
        <v>20</v>
      </c>
      <c r="K21" s="31">
        <f>SUM(K15:K20)</f>
        <v>494.72749999999996</v>
      </c>
    </row>
    <row r="22" spans="1:11" x14ac:dyDescent="0.25">
      <c r="A22" s="21">
        <v>8</v>
      </c>
      <c r="B22" s="47" t="s">
        <v>43</v>
      </c>
      <c r="C22" s="88">
        <v>4.3</v>
      </c>
      <c r="D22" s="39">
        <v>3.75</v>
      </c>
      <c r="E22" s="39">
        <f t="shared" si="2"/>
        <v>16.125</v>
      </c>
      <c r="F22" s="18"/>
      <c r="G22" s="30"/>
      <c r="H22" s="50"/>
      <c r="I22" s="58"/>
      <c r="J22" s="7"/>
      <c r="K22" s="1"/>
    </row>
    <row r="23" spans="1:11" ht="15.75" thickBot="1" x14ac:dyDescent="0.3">
      <c r="A23" s="21">
        <v>9</v>
      </c>
      <c r="B23" s="47" t="s">
        <v>44</v>
      </c>
      <c r="C23" s="88">
        <v>6.35</v>
      </c>
      <c r="D23" s="39">
        <v>5.5</v>
      </c>
      <c r="E23" s="39">
        <f t="shared" si="2"/>
        <v>34.924999999999997</v>
      </c>
      <c r="F23" s="18"/>
      <c r="G23" s="30"/>
      <c r="H23" s="50"/>
      <c r="I23" s="58"/>
      <c r="J23" s="7"/>
      <c r="K23" s="1"/>
    </row>
    <row r="24" spans="1:11" x14ac:dyDescent="0.25">
      <c r="A24" s="21">
        <v>10</v>
      </c>
      <c r="B24" s="47" t="s">
        <v>45</v>
      </c>
      <c r="C24" s="88">
        <v>6.35</v>
      </c>
      <c r="D24" s="39">
        <v>5.5</v>
      </c>
      <c r="E24" s="39">
        <f t="shared" si="2"/>
        <v>34.924999999999997</v>
      </c>
      <c r="F24" s="18"/>
      <c r="G24" s="30"/>
      <c r="H24" s="61" t="s">
        <v>23</v>
      </c>
      <c r="I24" s="62">
        <f>E27+E35+E40+E47+K21</f>
        <v>1507.6557499999999</v>
      </c>
      <c r="J24" s="1"/>
      <c r="K24" s="1"/>
    </row>
    <row r="25" spans="1:11" x14ac:dyDescent="0.25">
      <c r="A25" s="21">
        <v>11</v>
      </c>
      <c r="B25" s="47" t="s">
        <v>46</v>
      </c>
      <c r="C25" s="88">
        <v>5.45</v>
      </c>
      <c r="D25" s="39">
        <v>4.75</v>
      </c>
      <c r="E25" s="39">
        <f t="shared" si="2"/>
        <v>25.887499999999999</v>
      </c>
      <c r="F25" s="18"/>
      <c r="G25" s="30"/>
      <c r="H25" s="57" t="s">
        <v>24</v>
      </c>
      <c r="I25" s="86">
        <f>I24*0.05</f>
        <v>75.382787499999992</v>
      </c>
      <c r="J25" s="1"/>
      <c r="K25" s="1"/>
    </row>
    <row r="26" spans="1:11" ht="15.75" thickBot="1" x14ac:dyDescent="0.3">
      <c r="A26" s="22">
        <v>12</v>
      </c>
      <c r="B26" s="49" t="s">
        <v>47</v>
      </c>
      <c r="C26" s="88">
        <v>5.2</v>
      </c>
      <c r="D26" s="35">
        <v>4.5</v>
      </c>
      <c r="E26" s="35">
        <f t="shared" si="2"/>
        <v>23.400000000000002</v>
      </c>
      <c r="F26" s="18"/>
      <c r="G26" s="30"/>
      <c r="H26" s="57" t="s">
        <v>69</v>
      </c>
      <c r="I26" s="87">
        <f>I24*0.08</f>
        <v>120.61246</v>
      </c>
      <c r="J26" s="1"/>
      <c r="K26" s="1"/>
    </row>
    <row r="27" spans="1:11" ht="16.5" thickBot="1" x14ac:dyDescent="0.3">
      <c r="B27" s="50"/>
      <c r="C27" s="29"/>
      <c r="D27" s="42" t="s">
        <v>20</v>
      </c>
      <c r="E27" s="10">
        <f>SUM(E15:E26)</f>
        <v>324.24749999999995</v>
      </c>
      <c r="F27" s="19"/>
      <c r="H27" s="59" t="s">
        <v>3</v>
      </c>
      <c r="I27" s="60">
        <f>SUM(I24:I26)</f>
        <v>1703.6509974999999</v>
      </c>
      <c r="J27" s="7"/>
      <c r="K27" s="1"/>
    </row>
    <row r="28" spans="1:11" ht="15.75" thickBot="1" x14ac:dyDescent="0.3">
      <c r="B28" s="50"/>
      <c r="D28" s="1"/>
      <c r="F28" s="17"/>
    </row>
    <row r="29" spans="1:11" ht="15.75" thickBot="1" x14ac:dyDescent="0.3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38" t="s">
        <v>27</v>
      </c>
      <c r="I29" s="138"/>
      <c r="J29" s="138"/>
      <c r="K29" s="138"/>
    </row>
    <row r="30" spans="1:11" x14ac:dyDescent="0.25">
      <c r="A30" s="82">
        <v>13</v>
      </c>
      <c r="B30" s="46" t="s">
        <v>50</v>
      </c>
      <c r="C30" s="88">
        <v>16.95</v>
      </c>
      <c r="D30" s="33">
        <v>14.75</v>
      </c>
      <c r="E30" s="32">
        <f>C30*D30</f>
        <v>250.01249999999999</v>
      </c>
      <c r="F30" s="18"/>
      <c r="H30" s="138"/>
      <c r="I30" s="138"/>
      <c r="J30" s="138"/>
      <c r="K30" s="138"/>
    </row>
    <row r="31" spans="1:11" ht="15.75" thickBot="1" x14ac:dyDescent="0.3">
      <c r="A31" s="20">
        <v>14</v>
      </c>
      <c r="B31" s="48" t="s">
        <v>51</v>
      </c>
      <c r="C31" s="88">
        <v>10.95</v>
      </c>
      <c r="D31" s="34">
        <v>9.5</v>
      </c>
      <c r="E31" s="32">
        <f>C31*D31</f>
        <v>104.02499999999999</v>
      </c>
      <c r="F31" s="18"/>
    </row>
    <row r="32" spans="1:11" x14ac:dyDescent="0.25">
      <c r="A32" s="20">
        <v>15</v>
      </c>
      <c r="B32" s="48" t="s">
        <v>52</v>
      </c>
      <c r="C32" s="88">
        <v>5.2</v>
      </c>
      <c r="D32" s="34">
        <v>4.5</v>
      </c>
      <c r="E32" s="32">
        <f t="shared" ref="E32:E34" si="3">C32*D32</f>
        <v>23.400000000000002</v>
      </c>
      <c r="F32" s="18"/>
      <c r="H32" s="44" t="s">
        <v>21</v>
      </c>
      <c r="I32" s="24"/>
      <c r="J32" s="25"/>
      <c r="K32" s="26"/>
    </row>
    <row r="33" spans="1:11" x14ac:dyDescent="0.25">
      <c r="A33" s="20">
        <v>16</v>
      </c>
      <c r="B33" s="47" t="s">
        <v>53</v>
      </c>
      <c r="C33" s="88">
        <v>8.65</v>
      </c>
      <c r="D33" s="39">
        <v>7.5</v>
      </c>
      <c r="E33" s="32">
        <f t="shared" si="3"/>
        <v>64.875</v>
      </c>
      <c r="F33" s="18"/>
      <c r="H33" s="139"/>
      <c r="I33" s="140"/>
      <c r="J33" s="140"/>
      <c r="K33" s="141"/>
    </row>
    <row r="34" spans="1:11" ht="15.75" thickBot="1" x14ac:dyDescent="0.3">
      <c r="A34" s="83">
        <v>17</v>
      </c>
      <c r="B34" s="49" t="s">
        <v>54</v>
      </c>
      <c r="C34" s="88">
        <v>12.1</v>
      </c>
      <c r="D34" s="35">
        <v>10.5</v>
      </c>
      <c r="E34" s="31">
        <f t="shared" si="3"/>
        <v>127.05</v>
      </c>
      <c r="F34" s="18"/>
      <c r="H34" s="127"/>
      <c r="I34" s="128"/>
      <c r="J34" s="128"/>
      <c r="K34" s="129"/>
    </row>
    <row r="35" spans="1:11" ht="15.75" thickBot="1" x14ac:dyDescent="0.3">
      <c r="B35" s="50"/>
      <c r="C35" s="29"/>
      <c r="D35" s="42" t="s">
        <v>20</v>
      </c>
      <c r="E35" s="31">
        <f>SUM(E30:E34)</f>
        <v>569.36249999999995</v>
      </c>
      <c r="F35" s="18"/>
      <c r="H35" s="127"/>
      <c r="I35" s="128"/>
      <c r="J35" s="128"/>
      <c r="K35" s="129"/>
    </row>
    <row r="36" spans="1:11" ht="15.75" thickBot="1" x14ac:dyDescent="0.3">
      <c r="B36" s="50"/>
      <c r="F36" s="18"/>
      <c r="H36" s="127"/>
      <c r="I36" s="128"/>
      <c r="J36" s="128"/>
      <c r="K36" s="129"/>
    </row>
    <row r="37" spans="1:11" ht="16.5" customHeight="1" thickBot="1" x14ac:dyDescent="0.3">
      <c r="A37" s="23" t="s">
        <v>1</v>
      </c>
      <c r="B37" s="51" t="s">
        <v>57</v>
      </c>
      <c r="C37" s="11" t="s">
        <v>18</v>
      </c>
      <c r="D37" s="43" t="s">
        <v>19</v>
      </c>
      <c r="E37" s="11" t="s">
        <v>2</v>
      </c>
      <c r="F37" s="18"/>
      <c r="H37" s="127"/>
      <c r="I37" s="128"/>
      <c r="J37" s="128"/>
      <c r="K37" s="129"/>
    </row>
    <row r="38" spans="1:11" ht="16.5" customHeight="1" x14ac:dyDescent="0.25">
      <c r="A38" s="28">
        <v>19</v>
      </c>
      <c r="B38" s="52" t="s">
        <v>58</v>
      </c>
      <c r="C38" s="88">
        <f>D38*1.15</f>
        <v>4.0249999999999995</v>
      </c>
      <c r="D38" s="33">
        <v>3.5</v>
      </c>
      <c r="E38" s="32">
        <f t="shared" ref="E38:E39" si="4">C38*D38</f>
        <v>14.087499999999999</v>
      </c>
      <c r="F38" s="18"/>
      <c r="H38" s="127"/>
      <c r="I38" s="128"/>
      <c r="J38" s="128"/>
      <c r="K38" s="129"/>
    </row>
    <row r="39" spans="1:11" ht="16.5" customHeight="1" thickBot="1" x14ac:dyDescent="0.3">
      <c r="A39" s="22">
        <v>20</v>
      </c>
      <c r="B39" s="49" t="s">
        <v>59</v>
      </c>
      <c r="C39" s="88">
        <f>D39*1.15</f>
        <v>2.875</v>
      </c>
      <c r="D39" s="35">
        <v>2.5</v>
      </c>
      <c r="E39" s="32">
        <f t="shared" si="4"/>
        <v>7.1875</v>
      </c>
      <c r="F39" s="17"/>
      <c r="H39" s="127"/>
      <c r="I39" s="128"/>
      <c r="J39" s="128"/>
      <c r="K39" s="129"/>
    </row>
    <row r="40" spans="1:11" ht="15.75" customHeight="1" thickBot="1" x14ac:dyDescent="0.3">
      <c r="A40" s="30"/>
      <c r="B40" s="50"/>
      <c r="C40" s="29"/>
      <c r="D40" s="76" t="s">
        <v>20</v>
      </c>
      <c r="E40" s="9">
        <f>SUM(E38:E39)</f>
        <v>21.274999999999999</v>
      </c>
      <c r="F40" s="18"/>
      <c r="H40" s="127"/>
      <c r="I40" s="128"/>
      <c r="J40" s="128"/>
      <c r="K40" s="129"/>
    </row>
    <row r="41" spans="1:11" ht="15.75" customHeight="1" thickBot="1" x14ac:dyDescent="0.3">
      <c r="B41" s="50"/>
      <c r="F41" s="18"/>
      <c r="H41" s="127"/>
      <c r="I41" s="128"/>
      <c r="J41" s="128"/>
      <c r="K41" s="129"/>
    </row>
    <row r="42" spans="1:11" ht="15.75" customHeight="1" thickBot="1" x14ac:dyDescent="0.3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127"/>
      <c r="I42" s="128"/>
      <c r="J42" s="128"/>
      <c r="K42" s="129"/>
    </row>
    <row r="43" spans="1:11" ht="15.75" customHeight="1" thickBot="1" x14ac:dyDescent="0.3">
      <c r="A43" s="82">
        <v>17</v>
      </c>
      <c r="B43" s="53" t="s">
        <v>61</v>
      </c>
      <c r="C43" s="88">
        <f t="shared" ref="C43:C46" si="5">D43*1.15</f>
        <v>5.6924999999999999</v>
      </c>
      <c r="D43" s="33">
        <v>4.95</v>
      </c>
      <c r="E43" s="33">
        <f t="shared" ref="E43:E46" si="6">C43*D43</f>
        <v>28.177875</v>
      </c>
      <c r="F43" s="18"/>
      <c r="H43" s="127"/>
      <c r="I43" s="128"/>
      <c r="J43" s="128"/>
      <c r="K43" s="129"/>
    </row>
    <row r="44" spans="1:11" ht="16.5" customHeight="1" thickBot="1" x14ac:dyDescent="0.3">
      <c r="A44" s="20">
        <v>18</v>
      </c>
      <c r="B44" s="54" t="s">
        <v>62</v>
      </c>
      <c r="C44" s="88">
        <f t="shared" si="5"/>
        <v>5.1749999999999998</v>
      </c>
      <c r="D44" s="33">
        <v>4.5</v>
      </c>
      <c r="E44" s="34">
        <f t="shared" si="6"/>
        <v>23.287499999999998</v>
      </c>
      <c r="F44" s="18"/>
      <c r="H44" s="45" t="s">
        <v>22</v>
      </c>
      <c r="I44" s="125"/>
      <c r="J44" s="125"/>
      <c r="K44" s="126"/>
    </row>
    <row r="45" spans="1:11" ht="15.75" thickBot="1" x14ac:dyDescent="0.3">
      <c r="A45" s="20">
        <v>19</v>
      </c>
      <c r="B45" s="54" t="s">
        <v>63</v>
      </c>
      <c r="C45" s="88">
        <f t="shared" si="5"/>
        <v>5.6924999999999999</v>
      </c>
      <c r="D45" s="33">
        <v>4.95</v>
      </c>
      <c r="E45" s="34">
        <f t="shared" si="6"/>
        <v>28.177875</v>
      </c>
      <c r="F45" s="18"/>
    </row>
    <row r="46" spans="1:11" ht="15.75" thickBot="1" x14ac:dyDescent="0.3">
      <c r="A46" s="83">
        <v>20</v>
      </c>
      <c r="B46" s="55" t="s">
        <v>64</v>
      </c>
      <c r="C46" s="88">
        <f t="shared" si="5"/>
        <v>4.5999999999999996</v>
      </c>
      <c r="D46" s="9">
        <v>4</v>
      </c>
      <c r="E46" s="10">
        <f t="shared" si="6"/>
        <v>18.399999999999999</v>
      </c>
    </row>
    <row r="47" spans="1:11" ht="15.75" thickBot="1" x14ac:dyDescent="0.3">
      <c r="D47" s="42" t="s">
        <v>20</v>
      </c>
      <c r="E47" s="10">
        <f>SUM(E43:E46)</f>
        <v>98.04325</v>
      </c>
    </row>
  </sheetData>
  <protectedRanges>
    <protectedRange sqref="C3:E6 C9:D9 C11:D11 C12:E12 K11:K12 H33:K43 I44:K44 H46:K46 C15:C26 C30:C34 I15:I20 C38:C39 C43:C4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1CFC8331-E1EB-4C85-9887-77E52EC9BBA4}"/>
    <hyperlink ref="I5" r:id="rId2" xr:uid="{048ED449-BB98-488F-B53E-DF82CF6CA624}"/>
    <hyperlink ref="I6" r:id="rId3" xr:uid="{78CCD059-EE38-4B28-BF99-0658C669CBEA}"/>
    <hyperlink ref="I7" r:id="rId4" xr:uid="{8963B398-9397-4BDC-B4A1-AAA5B36DF14E}"/>
    <hyperlink ref="I8" r:id="rId5" xr:uid="{C1FAB7D0-27BC-4A2F-AC4D-D5F76D109735}"/>
    <hyperlink ref="I9" r:id="rId6" display="mailto:BriocheDoree418@hotmail.com" xr:uid="{4F2A512B-E225-4742-910C-85C5D1F830B9}"/>
  </hyperlinks>
  <pageMargins left="0.7" right="0.7" top="0.75" bottom="0.75" header="0.3" footer="0.3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F6CA-270F-4AE8-994B-55B51C5444FC}">
  <dimension ref="A1:K47"/>
  <sheetViews>
    <sheetView workbookViewId="0">
      <selection activeCell="C23" sqref="C23"/>
    </sheetView>
  </sheetViews>
  <sheetFormatPr baseColWidth="10"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25">
      <c r="A2" s="5"/>
      <c r="B2" s="5"/>
      <c r="C2" s="130" t="s">
        <v>4</v>
      </c>
      <c r="D2" s="130"/>
      <c r="E2" s="130"/>
      <c r="F2" s="4"/>
      <c r="G2" s="4"/>
      <c r="H2" s="3" t="s">
        <v>14</v>
      </c>
      <c r="I2" s="6"/>
      <c r="J2" s="6"/>
      <c r="K2" s="8" t="s">
        <v>15</v>
      </c>
    </row>
    <row r="3" spans="1:11" ht="18" customHeight="1" x14ac:dyDescent="0.25">
      <c r="A3" s="5"/>
      <c r="B3" s="8" t="s">
        <v>5</v>
      </c>
      <c r="C3" s="131"/>
      <c r="D3" s="132"/>
      <c r="E3" s="133"/>
      <c r="F3" s="4"/>
      <c r="G3" s="4"/>
      <c r="H3" s="5"/>
      <c r="I3" s="80"/>
      <c r="J3" s="77"/>
      <c r="K3" s="5"/>
    </row>
    <row r="4" spans="1:11" ht="18" customHeight="1" x14ac:dyDescent="0.25">
      <c r="A4" s="5"/>
      <c r="B4" s="8" t="s">
        <v>6</v>
      </c>
      <c r="C4" s="134"/>
      <c r="D4" s="134"/>
      <c r="E4" s="134"/>
      <c r="F4" s="14"/>
      <c r="G4" s="3"/>
      <c r="H4" s="81" t="s">
        <v>30</v>
      </c>
      <c r="I4" s="79" t="s">
        <v>31</v>
      </c>
      <c r="J4" s="78"/>
      <c r="K4" s="75"/>
    </row>
    <row r="5" spans="1:11" ht="18" customHeight="1" x14ac:dyDescent="0.35">
      <c r="B5" s="8" t="s">
        <v>7</v>
      </c>
      <c r="C5" s="134"/>
      <c r="D5" s="134"/>
      <c r="E5" s="134"/>
      <c r="F5" s="14"/>
      <c r="G5" s="2"/>
      <c r="H5" s="81" t="s">
        <v>29</v>
      </c>
      <c r="I5" s="79" t="s">
        <v>32</v>
      </c>
      <c r="J5" s="78"/>
      <c r="K5" s="75"/>
    </row>
    <row r="6" spans="1:11" ht="18" customHeight="1" x14ac:dyDescent="0.35">
      <c r="B6" s="8" t="s">
        <v>8</v>
      </c>
      <c r="C6" s="135"/>
      <c r="D6" s="136"/>
      <c r="E6" s="137"/>
      <c r="F6" s="15"/>
      <c r="G6" s="2"/>
      <c r="H6" s="81" t="s">
        <v>28</v>
      </c>
      <c r="I6" s="79" t="s">
        <v>33</v>
      </c>
      <c r="J6" s="78"/>
      <c r="K6" s="75"/>
    </row>
    <row r="7" spans="1:11" ht="18" customHeight="1" x14ac:dyDescent="0.35">
      <c r="B7" s="2"/>
      <c r="C7" s="2"/>
      <c r="D7" s="2"/>
      <c r="E7" s="2"/>
      <c r="F7" s="2"/>
      <c r="G7" s="2"/>
      <c r="H7" s="81" t="s">
        <v>36</v>
      </c>
      <c r="I7" s="79" t="s">
        <v>34</v>
      </c>
      <c r="J7" s="78"/>
      <c r="K7" s="75"/>
    </row>
    <row r="8" spans="1:11" ht="18" customHeight="1" x14ac:dyDescent="0.35">
      <c r="B8" s="2"/>
      <c r="C8" s="65" t="s">
        <v>0</v>
      </c>
      <c r="D8" s="65" t="s">
        <v>9</v>
      </c>
      <c r="E8" s="3"/>
      <c r="F8" s="3"/>
      <c r="G8" s="2"/>
      <c r="H8" s="81" t="s">
        <v>70</v>
      </c>
      <c r="I8" s="79" t="s">
        <v>71</v>
      </c>
      <c r="J8" s="78"/>
      <c r="K8" s="75"/>
    </row>
    <row r="9" spans="1:11" ht="18" customHeight="1" x14ac:dyDescent="0.35">
      <c r="B9" s="8" t="s">
        <v>10</v>
      </c>
      <c r="C9" s="66"/>
      <c r="D9" s="67"/>
      <c r="E9" s="4"/>
      <c r="F9" s="4"/>
      <c r="G9" s="2"/>
      <c r="H9" s="81" t="s">
        <v>37</v>
      </c>
      <c r="I9" s="79" t="s">
        <v>35</v>
      </c>
      <c r="J9" s="78"/>
      <c r="K9" s="75"/>
    </row>
    <row r="10" spans="1:11" ht="18" customHeight="1" x14ac:dyDescent="0.35">
      <c r="B10" s="27" t="s">
        <v>11</v>
      </c>
      <c r="C10" s="68"/>
      <c r="D10" s="69"/>
      <c r="E10" s="4"/>
      <c r="F10" s="4"/>
      <c r="G10" s="2"/>
      <c r="H10" s="36"/>
      <c r="I10" s="79"/>
      <c r="J10" s="78"/>
      <c r="K10" s="73"/>
    </row>
    <row r="11" spans="1:11" ht="18" customHeight="1" x14ac:dyDescent="0.35">
      <c r="B11" s="8" t="s">
        <v>12</v>
      </c>
      <c r="C11" s="70"/>
      <c r="D11" s="71"/>
      <c r="E11" s="4"/>
      <c r="F11" s="4"/>
      <c r="G11" s="2"/>
      <c r="H11" s="36"/>
      <c r="I11" s="37"/>
      <c r="J11" s="72"/>
      <c r="K11" s="73"/>
    </row>
    <row r="12" spans="1:11" ht="18" customHeight="1" x14ac:dyDescent="0.25">
      <c r="B12" s="8" t="s">
        <v>13</v>
      </c>
      <c r="C12" s="131"/>
      <c r="D12" s="132"/>
      <c r="E12" s="133"/>
      <c r="F12" s="4"/>
      <c r="H12" s="36"/>
      <c r="I12" s="37"/>
      <c r="J12" s="63"/>
      <c r="K12" s="73"/>
    </row>
    <row r="13" spans="1:11" ht="9" customHeight="1" thickBot="1" x14ac:dyDescent="0.4">
      <c r="B13" s="2"/>
      <c r="C13" s="2"/>
      <c r="D13" s="2"/>
      <c r="E13" s="2"/>
      <c r="F13" s="16"/>
    </row>
    <row r="14" spans="1:11" ht="15.75" thickBot="1" x14ac:dyDescent="0.3">
      <c r="A14" s="23" t="s">
        <v>1</v>
      </c>
      <c r="B14" s="38" t="s">
        <v>56</v>
      </c>
      <c r="C14" s="38" t="s">
        <v>18</v>
      </c>
      <c r="D14" s="38" t="s">
        <v>19</v>
      </c>
      <c r="E14" s="38" t="s">
        <v>2</v>
      </c>
      <c r="F14" s="17"/>
      <c r="G14" s="40" t="s">
        <v>1</v>
      </c>
      <c r="H14" s="11" t="s">
        <v>16</v>
      </c>
      <c r="I14" s="13"/>
      <c r="J14" s="11" t="s">
        <v>17</v>
      </c>
      <c r="K14" s="12" t="s">
        <v>2</v>
      </c>
    </row>
    <row r="15" spans="1:11" x14ac:dyDescent="0.25">
      <c r="A15" s="20">
        <v>1</v>
      </c>
      <c r="B15" s="47" t="s">
        <v>48</v>
      </c>
      <c r="C15" s="88">
        <v>9.5500000000000007</v>
      </c>
      <c r="D15" s="39">
        <v>7.95</v>
      </c>
      <c r="E15" s="39">
        <f>C15*D15</f>
        <v>75.922500000000014</v>
      </c>
      <c r="F15" s="18"/>
      <c r="G15" s="64">
        <v>22</v>
      </c>
      <c r="H15" s="56" t="s">
        <v>25</v>
      </c>
      <c r="I15" s="88">
        <v>23.95</v>
      </c>
      <c r="J15" s="33">
        <v>19.95</v>
      </c>
      <c r="K15" s="33">
        <f>I15*J15</f>
        <v>477.80249999999995</v>
      </c>
    </row>
    <row r="16" spans="1:11" x14ac:dyDescent="0.25">
      <c r="A16" s="20">
        <v>2</v>
      </c>
      <c r="B16" s="89" t="s">
        <v>72</v>
      </c>
      <c r="C16" s="88">
        <v>4.75</v>
      </c>
      <c r="D16" s="39">
        <v>3.95</v>
      </c>
      <c r="E16" s="39">
        <f t="shared" ref="E16" si="0">C16*D16</f>
        <v>18.762499999999999</v>
      </c>
      <c r="F16" s="18"/>
      <c r="G16" s="41">
        <v>23</v>
      </c>
      <c r="H16" s="57" t="s">
        <v>26</v>
      </c>
      <c r="I16" s="88">
        <f t="shared" ref="I16:I19" si="1">J16*1.2</f>
        <v>3</v>
      </c>
      <c r="J16" s="39">
        <v>2.5</v>
      </c>
      <c r="K16" s="39">
        <f t="shared" ref="K16:K20" si="2">I16*J16</f>
        <v>7.5</v>
      </c>
    </row>
    <row r="17" spans="1:11" x14ac:dyDescent="0.25">
      <c r="A17" s="21">
        <v>3</v>
      </c>
      <c r="B17" s="47" t="s">
        <v>38</v>
      </c>
      <c r="C17" s="88">
        <f t="shared" ref="C17:C26" si="3">D17*1.2</f>
        <v>7.5</v>
      </c>
      <c r="D17" s="39">
        <v>6.25</v>
      </c>
      <c r="E17" s="39">
        <f>C17*D17</f>
        <v>46.875</v>
      </c>
      <c r="F17" s="18"/>
      <c r="G17" s="41">
        <v>24</v>
      </c>
      <c r="H17" s="57" t="s">
        <v>65</v>
      </c>
      <c r="I17" s="88">
        <v>2.35</v>
      </c>
      <c r="J17" s="39">
        <v>1.95</v>
      </c>
      <c r="K17" s="39">
        <f t="shared" si="2"/>
        <v>4.5825000000000005</v>
      </c>
    </row>
    <row r="18" spans="1:11" x14ac:dyDescent="0.25">
      <c r="A18" s="21">
        <v>4</v>
      </c>
      <c r="B18" s="47" t="s">
        <v>39</v>
      </c>
      <c r="C18" s="88">
        <v>4.75</v>
      </c>
      <c r="D18" s="39">
        <v>3.95</v>
      </c>
      <c r="E18" s="39">
        <f t="shared" ref="E18:E26" si="4">C18*D18</f>
        <v>18.762499999999999</v>
      </c>
      <c r="F18" s="18"/>
      <c r="G18" s="41">
        <v>25</v>
      </c>
      <c r="H18" s="57" t="s">
        <v>66</v>
      </c>
      <c r="I18" s="88">
        <f t="shared" si="1"/>
        <v>3.3</v>
      </c>
      <c r="J18" s="39">
        <v>2.75</v>
      </c>
      <c r="K18" s="39">
        <f t="shared" si="2"/>
        <v>9.0749999999999993</v>
      </c>
    </row>
    <row r="19" spans="1:11" x14ac:dyDescent="0.25">
      <c r="A19" s="21"/>
      <c r="B19" s="47"/>
      <c r="C19" s="88">
        <f t="shared" si="3"/>
        <v>3.3</v>
      </c>
      <c r="D19" s="39">
        <v>2.75</v>
      </c>
      <c r="E19" s="39">
        <f t="shared" si="4"/>
        <v>9.0749999999999993</v>
      </c>
      <c r="F19" s="18"/>
      <c r="G19" s="41">
        <v>26</v>
      </c>
      <c r="H19" s="57" t="s">
        <v>67</v>
      </c>
      <c r="I19" s="88">
        <f t="shared" si="1"/>
        <v>3.9</v>
      </c>
      <c r="J19" s="39">
        <v>3.25</v>
      </c>
      <c r="K19" s="39">
        <f t="shared" si="2"/>
        <v>12.674999999999999</v>
      </c>
    </row>
    <row r="20" spans="1:11" x14ac:dyDescent="0.25">
      <c r="A20" s="21"/>
      <c r="B20" s="47"/>
      <c r="C20" s="88">
        <f t="shared" si="3"/>
        <v>3.3</v>
      </c>
      <c r="D20" s="39">
        <v>2.75</v>
      </c>
      <c r="E20" s="39">
        <f t="shared" si="4"/>
        <v>9.0749999999999993</v>
      </c>
      <c r="F20" s="18"/>
      <c r="G20" s="41">
        <v>27</v>
      </c>
      <c r="H20" s="57" t="s">
        <v>68</v>
      </c>
      <c r="I20" s="88">
        <v>2.35</v>
      </c>
      <c r="J20" s="39">
        <v>1.95</v>
      </c>
      <c r="K20" s="39">
        <f t="shared" si="2"/>
        <v>4.5825000000000005</v>
      </c>
    </row>
    <row r="21" spans="1:11" ht="15.75" thickBot="1" x14ac:dyDescent="0.3">
      <c r="A21" s="21">
        <v>7</v>
      </c>
      <c r="B21" s="47" t="s">
        <v>42</v>
      </c>
      <c r="C21" s="88">
        <v>4.75</v>
      </c>
      <c r="D21" s="39">
        <v>3.95</v>
      </c>
      <c r="E21" s="39">
        <f t="shared" si="4"/>
        <v>18.762499999999999</v>
      </c>
      <c r="F21" s="18"/>
      <c r="G21" s="30"/>
      <c r="H21" s="50"/>
      <c r="I21" s="58"/>
      <c r="J21" s="42" t="s">
        <v>20</v>
      </c>
      <c r="K21" s="31">
        <f>SUM(K15:K20)</f>
        <v>516.21749999999997</v>
      </c>
    </row>
    <row r="22" spans="1:11" x14ac:dyDescent="0.25">
      <c r="A22" s="21"/>
      <c r="B22" s="47"/>
      <c r="C22" s="88">
        <f t="shared" si="3"/>
        <v>4.5</v>
      </c>
      <c r="D22" s="39">
        <v>3.75</v>
      </c>
      <c r="E22" s="39">
        <f t="shared" si="4"/>
        <v>16.875</v>
      </c>
      <c r="F22" s="18"/>
      <c r="G22" s="30"/>
      <c r="H22" s="50"/>
      <c r="I22" s="58"/>
      <c r="J22" s="7"/>
      <c r="K22" s="1"/>
    </row>
    <row r="23" spans="1:11" ht="15.75" thickBot="1" x14ac:dyDescent="0.3">
      <c r="A23" s="21">
        <v>9</v>
      </c>
      <c r="B23" s="47" t="s">
        <v>44</v>
      </c>
      <c r="C23" s="88">
        <f t="shared" si="3"/>
        <v>6.6</v>
      </c>
      <c r="D23" s="39">
        <v>5.5</v>
      </c>
      <c r="E23" s="39">
        <f t="shared" si="4"/>
        <v>36.299999999999997</v>
      </c>
      <c r="F23" s="18"/>
      <c r="G23" s="30"/>
      <c r="H23" s="50"/>
      <c r="I23" s="58"/>
      <c r="J23" s="7"/>
      <c r="K23" s="1"/>
    </row>
    <row r="24" spans="1:11" x14ac:dyDescent="0.25">
      <c r="A24" s="21">
        <v>10</v>
      </c>
      <c r="B24" s="47" t="s">
        <v>45</v>
      </c>
      <c r="C24" s="88">
        <f t="shared" si="3"/>
        <v>6.6</v>
      </c>
      <c r="D24" s="39">
        <v>5.5</v>
      </c>
      <c r="E24" s="39">
        <f t="shared" si="4"/>
        <v>36.299999999999997</v>
      </c>
      <c r="F24" s="18"/>
      <c r="G24" s="30"/>
      <c r="H24" s="61" t="s">
        <v>23</v>
      </c>
      <c r="I24" s="62">
        <f>E27+E35+E40+E47+K21</f>
        <v>1572.2835</v>
      </c>
      <c r="J24" s="1"/>
      <c r="K24" s="1"/>
    </row>
    <row r="25" spans="1:11" x14ac:dyDescent="0.25">
      <c r="A25" s="21">
        <v>11</v>
      </c>
      <c r="B25" s="47" t="s">
        <v>46</v>
      </c>
      <c r="C25" s="88">
        <f t="shared" si="3"/>
        <v>5.7</v>
      </c>
      <c r="D25" s="39">
        <v>4.75</v>
      </c>
      <c r="E25" s="39">
        <f t="shared" si="4"/>
        <v>27.074999999999999</v>
      </c>
      <c r="F25" s="18"/>
      <c r="G25" s="30"/>
      <c r="H25" s="57" t="s">
        <v>24</v>
      </c>
      <c r="I25" s="86">
        <f>I24*0.05</f>
        <v>78.614175000000003</v>
      </c>
      <c r="J25" s="1"/>
      <c r="K25" s="1"/>
    </row>
    <row r="26" spans="1:11" ht="15.75" thickBot="1" x14ac:dyDescent="0.3">
      <c r="A26" s="22">
        <v>12</v>
      </c>
      <c r="B26" s="49" t="s">
        <v>47</v>
      </c>
      <c r="C26" s="88">
        <f t="shared" si="3"/>
        <v>5.3999999999999995</v>
      </c>
      <c r="D26" s="35">
        <v>4.5</v>
      </c>
      <c r="E26" s="35">
        <f t="shared" si="4"/>
        <v>24.299999999999997</v>
      </c>
      <c r="F26" s="18"/>
      <c r="G26" s="30"/>
      <c r="H26" s="57" t="s">
        <v>69</v>
      </c>
      <c r="I26" s="87">
        <f>I24*0.08</f>
        <v>125.78268</v>
      </c>
      <c r="J26" s="1"/>
      <c r="K26" s="1"/>
    </row>
    <row r="27" spans="1:11" ht="16.5" thickBot="1" x14ac:dyDescent="0.3">
      <c r="B27" s="50"/>
      <c r="C27" s="29"/>
      <c r="D27" s="42" t="s">
        <v>20</v>
      </c>
      <c r="E27" s="10">
        <f>SUM(E15:E26)</f>
        <v>338.08499999999998</v>
      </c>
      <c r="F27" s="19"/>
      <c r="H27" s="59" t="s">
        <v>3</v>
      </c>
      <c r="I27" s="60">
        <f>SUM(I24:I26)</f>
        <v>1776.680355</v>
      </c>
      <c r="J27" s="7"/>
      <c r="K27" s="1"/>
    </row>
    <row r="28" spans="1:11" ht="15.75" thickBot="1" x14ac:dyDescent="0.3">
      <c r="B28" s="50"/>
      <c r="D28" s="1"/>
      <c r="F28" s="17"/>
    </row>
    <row r="29" spans="1:11" ht="15.75" thickBot="1" x14ac:dyDescent="0.3">
      <c r="A29" s="23" t="s">
        <v>1</v>
      </c>
      <c r="B29" s="74" t="s">
        <v>55</v>
      </c>
      <c r="C29" s="11" t="s">
        <v>18</v>
      </c>
      <c r="D29" s="84" t="s">
        <v>19</v>
      </c>
      <c r="E29" s="11" t="s">
        <v>2</v>
      </c>
      <c r="F29" s="18"/>
      <c r="H29" s="138" t="s">
        <v>27</v>
      </c>
      <c r="I29" s="138"/>
      <c r="J29" s="138"/>
      <c r="K29" s="138"/>
    </row>
    <row r="30" spans="1:11" x14ac:dyDescent="0.25">
      <c r="A30" s="82">
        <v>13</v>
      </c>
      <c r="B30" s="46" t="s">
        <v>50</v>
      </c>
      <c r="C30" s="88">
        <f>D30*1.2</f>
        <v>17.7</v>
      </c>
      <c r="D30" s="33">
        <v>14.75</v>
      </c>
      <c r="E30" s="32">
        <f>C30*D30</f>
        <v>261.07499999999999</v>
      </c>
      <c r="F30" s="18"/>
      <c r="H30" s="138"/>
      <c r="I30" s="138"/>
      <c r="J30" s="138"/>
      <c r="K30" s="138"/>
    </row>
    <row r="31" spans="1:11" ht="15.75" thickBot="1" x14ac:dyDescent="0.3">
      <c r="A31" s="20">
        <v>14</v>
      </c>
      <c r="B31" s="48" t="s">
        <v>51</v>
      </c>
      <c r="C31" s="88">
        <f t="shared" ref="C31:C46" si="5">D31*1.2</f>
        <v>11.4</v>
      </c>
      <c r="D31" s="34">
        <v>9.5</v>
      </c>
      <c r="E31" s="32">
        <f>C31*D31</f>
        <v>108.3</v>
      </c>
      <c r="F31" s="18"/>
    </row>
    <row r="32" spans="1:11" x14ac:dyDescent="0.25">
      <c r="A32" s="20">
        <v>15</v>
      </c>
      <c r="B32" s="48" t="s">
        <v>52</v>
      </c>
      <c r="C32" s="88">
        <f t="shared" si="5"/>
        <v>5.3999999999999995</v>
      </c>
      <c r="D32" s="34">
        <v>4.5</v>
      </c>
      <c r="E32" s="32">
        <f t="shared" ref="E32:E34" si="6">C32*D32</f>
        <v>24.299999999999997</v>
      </c>
      <c r="F32" s="18"/>
      <c r="H32" s="44" t="s">
        <v>21</v>
      </c>
      <c r="I32" s="24"/>
      <c r="J32" s="25"/>
      <c r="K32" s="26"/>
    </row>
    <row r="33" spans="1:11" x14ac:dyDescent="0.25">
      <c r="A33" s="20">
        <v>16</v>
      </c>
      <c r="B33" s="47" t="s">
        <v>53</v>
      </c>
      <c r="C33" s="88">
        <f t="shared" si="5"/>
        <v>9</v>
      </c>
      <c r="D33" s="39">
        <v>7.5</v>
      </c>
      <c r="E33" s="32">
        <f t="shared" si="6"/>
        <v>67.5</v>
      </c>
      <c r="F33" s="18"/>
      <c r="H33" s="139"/>
      <c r="I33" s="140"/>
      <c r="J33" s="140"/>
      <c r="K33" s="141"/>
    </row>
    <row r="34" spans="1:11" ht="15.75" thickBot="1" x14ac:dyDescent="0.3">
      <c r="A34" s="83">
        <v>17</v>
      </c>
      <c r="B34" s="49" t="s">
        <v>54</v>
      </c>
      <c r="C34" s="88">
        <f t="shared" si="5"/>
        <v>12.6</v>
      </c>
      <c r="D34" s="35">
        <v>10.5</v>
      </c>
      <c r="E34" s="31">
        <f t="shared" si="6"/>
        <v>132.29999999999998</v>
      </c>
      <c r="F34" s="18"/>
      <c r="H34" s="127"/>
      <c r="I34" s="128"/>
      <c r="J34" s="128"/>
      <c r="K34" s="129"/>
    </row>
    <row r="35" spans="1:11" ht="15.75" thickBot="1" x14ac:dyDescent="0.3">
      <c r="B35" s="50"/>
      <c r="C35" s="88"/>
      <c r="D35" s="42" t="s">
        <v>20</v>
      </c>
      <c r="E35" s="31">
        <f>SUM(E30:E34)</f>
        <v>593.47500000000002</v>
      </c>
      <c r="F35" s="18"/>
      <c r="H35" s="127"/>
      <c r="I35" s="128"/>
      <c r="J35" s="128"/>
      <c r="K35" s="129"/>
    </row>
    <row r="36" spans="1:11" ht="15.75" thickBot="1" x14ac:dyDescent="0.3">
      <c r="B36" s="50"/>
      <c r="C36" s="88"/>
      <c r="F36" s="18"/>
      <c r="H36" s="127"/>
      <c r="I36" s="128"/>
      <c r="J36" s="128"/>
      <c r="K36" s="129"/>
    </row>
    <row r="37" spans="1:11" ht="16.5" customHeight="1" thickBot="1" x14ac:dyDescent="0.3">
      <c r="A37" s="23" t="s">
        <v>1</v>
      </c>
      <c r="B37" s="51" t="s">
        <v>57</v>
      </c>
      <c r="C37" s="88"/>
      <c r="D37" s="43" t="s">
        <v>19</v>
      </c>
      <c r="E37" s="11" t="s">
        <v>2</v>
      </c>
      <c r="F37" s="18"/>
      <c r="H37" s="127"/>
      <c r="I37" s="128"/>
      <c r="J37" s="128"/>
      <c r="K37" s="129"/>
    </row>
    <row r="38" spans="1:11" ht="16.5" customHeight="1" x14ac:dyDescent="0.25">
      <c r="A38" s="28">
        <v>19</v>
      </c>
      <c r="B38" s="52" t="s">
        <v>58</v>
      </c>
      <c r="C38" s="88">
        <f t="shared" si="5"/>
        <v>4.2</v>
      </c>
      <c r="D38" s="33">
        <v>3.5</v>
      </c>
      <c r="E38" s="32">
        <f t="shared" ref="E38:E39" si="7">C38*D38</f>
        <v>14.700000000000001</v>
      </c>
      <c r="F38" s="18"/>
      <c r="H38" s="127"/>
      <c r="I38" s="128"/>
      <c r="J38" s="128"/>
      <c r="K38" s="129"/>
    </row>
    <row r="39" spans="1:11" ht="16.5" customHeight="1" thickBot="1" x14ac:dyDescent="0.3">
      <c r="A39" s="22">
        <v>20</v>
      </c>
      <c r="B39" s="49" t="s">
        <v>59</v>
      </c>
      <c r="C39" s="88">
        <f t="shared" si="5"/>
        <v>3</v>
      </c>
      <c r="D39" s="35">
        <v>2.5</v>
      </c>
      <c r="E39" s="32">
        <f t="shared" si="7"/>
        <v>7.5</v>
      </c>
      <c r="F39" s="17"/>
      <c r="H39" s="127"/>
      <c r="I39" s="128"/>
      <c r="J39" s="128"/>
      <c r="K39" s="129"/>
    </row>
    <row r="40" spans="1:11" ht="15.75" customHeight="1" thickBot="1" x14ac:dyDescent="0.3">
      <c r="A40" s="30"/>
      <c r="B40" s="50"/>
      <c r="C40" s="88"/>
      <c r="D40" s="76" t="s">
        <v>20</v>
      </c>
      <c r="E40" s="9">
        <f>SUM(E38:E39)</f>
        <v>22.200000000000003</v>
      </c>
      <c r="F40" s="18"/>
      <c r="H40" s="127"/>
      <c r="I40" s="128"/>
      <c r="J40" s="128"/>
      <c r="K40" s="129"/>
    </row>
    <row r="41" spans="1:11" ht="15.75" customHeight="1" thickBot="1" x14ac:dyDescent="0.3">
      <c r="B41" s="50"/>
      <c r="C41" s="88"/>
      <c r="F41" s="18"/>
      <c r="H41" s="127"/>
      <c r="I41" s="128"/>
      <c r="J41" s="128"/>
      <c r="K41" s="129"/>
    </row>
    <row r="42" spans="1:11" ht="15.75" customHeight="1" thickBot="1" x14ac:dyDescent="0.3">
      <c r="A42" s="23" t="s">
        <v>1</v>
      </c>
      <c r="B42" s="74" t="s">
        <v>60</v>
      </c>
      <c r="C42" s="11" t="s">
        <v>18</v>
      </c>
      <c r="D42" s="85" t="s">
        <v>19</v>
      </c>
      <c r="E42" s="11" t="s">
        <v>2</v>
      </c>
      <c r="F42" s="18"/>
      <c r="H42" s="127"/>
      <c r="I42" s="128"/>
      <c r="J42" s="128"/>
      <c r="K42" s="129"/>
    </row>
    <row r="43" spans="1:11" ht="15.75" customHeight="1" thickBot="1" x14ac:dyDescent="0.3">
      <c r="A43" s="82">
        <v>17</v>
      </c>
      <c r="B43" s="53" t="s">
        <v>61</v>
      </c>
      <c r="C43" s="88">
        <f t="shared" si="5"/>
        <v>5.94</v>
      </c>
      <c r="D43" s="33">
        <v>4.95</v>
      </c>
      <c r="E43" s="33">
        <f t="shared" ref="E43:E46" si="8">C43*D43</f>
        <v>29.403000000000002</v>
      </c>
      <c r="F43" s="18"/>
      <c r="H43" s="127"/>
      <c r="I43" s="128"/>
      <c r="J43" s="128"/>
      <c r="K43" s="129"/>
    </row>
    <row r="44" spans="1:11" ht="16.5" customHeight="1" thickBot="1" x14ac:dyDescent="0.3">
      <c r="A44" s="20">
        <v>18</v>
      </c>
      <c r="B44" s="54" t="s">
        <v>62</v>
      </c>
      <c r="C44" s="88">
        <f t="shared" si="5"/>
        <v>5.3999999999999995</v>
      </c>
      <c r="D44" s="33">
        <v>4.5</v>
      </c>
      <c r="E44" s="34">
        <f t="shared" si="8"/>
        <v>24.299999999999997</v>
      </c>
      <c r="F44" s="18"/>
      <c r="H44" s="45" t="s">
        <v>22</v>
      </c>
      <c r="I44" s="125"/>
      <c r="J44" s="125"/>
      <c r="K44" s="126"/>
    </row>
    <row r="45" spans="1:11" ht="15.75" thickBot="1" x14ac:dyDescent="0.3">
      <c r="A45" s="20"/>
      <c r="B45" s="54"/>
      <c r="C45" s="88">
        <f t="shared" si="5"/>
        <v>5.94</v>
      </c>
      <c r="D45" s="33">
        <v>4.95</v>
      </c>
      <c r="E45" s="34">
        <f t="shared" si="8"/>
        <v>29.403000000000002</v>
      </c>
      <c r="F45" s="18"/>
    </row>
    <row r="46" spans="1:11" ht="15.75" thickBot="1" x14ac:dyDescent="0.3">
      <c r="A46" s="83">
        <v>20</v>
      </c>
      <c r="B46" s="55" t="s">
        <v>64</v>
      </c>
      <c r="C46" s="88">
        <f t="shared" si="5"/>
        <v>4.8</v>
      </c>
      <c r="D46" s="9">
        <v>4</v>
      </c>
      <c r="E46" s="10">
        <f t="shared" si="8"/>
        <v>19.2</v>
      </c>
    </row>
    <row r="47" spans="1:11" ht="15.75" thickBot="1" x14ac:dyDescent="0.3">
      <c r="D47" s="42" t="s">
        <v>20</v>
      </c>
      <c r="E47" s="10">
        <f>SUM(E43:E46)</f>
        <v>102.30600000000001</v>
      </c>
    </row>
  </sheetData>
  <protectedRanges>
    <protectedRange sqref="C3:E6 C9:D9 C11:D11 C12:E12 K11:K12 H33:K43 I44:K44 H46:K46 C15:C26 C30:C41 C43:C46 I15:I20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A9BAD0ED-7B3B-475A-9BB9-C6CB57A7D990}"/>
    <hyperlink ref="I5" r:id="rId2" xr:uid="{ED3D2AAC-4C07-408E-94E5-7C69F027560C}"/>
    <hyperlink ref="I6" r:id="rId3" xr:uid="{C9D56F51-A0EC-4F94-B7F3-98A8B6472DE2}"/>
    <hyperlink ref="I7" r:id="rId4" xr:uid="{CCC97A20-40CE-4093-8635-6FC5FA58F069}"/>
    <hyperlink ref="I8" r:id="rId5" xr:uid="{891BFCC1-566A-426F-ABB3-9217DECDB962}"/>
    <hyperlink ref="I9" r:id="rId6" display="mailto:BriocheDoree418@hotmail.com" xr:uid="{6A803DB7-47C7-4A9E-AE98-8C926BFDA34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17" ma:contentTypeDescription="Crée un document." ma:contentTypeScope="" ma:versionID="5a52a8c7a64213cc6a7daaca892c416a">
  <xsd:schema xmlns:xsd="http://www.w3.org/2001/XMLSchema" xmlns:xs="http://www.w3.org/2001/XMLSchema" xmlns:p="http://schemas.microsoft.com/office/2006/metadata/properties" xmlns:ns2="f9cc6eb9-3ced-403b-b531-4425f75da247" xmlns:ns3="1f95919c-49a5-435d-8d08-40636e84ccc4" targetNamespace="http://schemas.microsoft.com/office/2006/metadata/properties" ma:root="true" ma:fieldsID="60cbac819df4af29150eb776517e525e" ns2:_="" ns3:_=""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7FBEBD-487E-440E-9C4F-8B7921C7F662}"/>
</file>

<file path=customXml/itemProps2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38F00-370B-4814-9CCA-603402E7D748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f95919c-49a5-435d-8d08-40636e84ccc4"/>
    <ds:schemaRef ds:uri="f9cc6eb9-3ced-403b-b531-4425f75da247"/>
    <ds:schemaRef ds:uri="http://www.w3.org/XML/1998/namespace"/>
    <ds:schemaRef ds:uri="d9182e46-f14b-4d21-a236-ed4fefeccf9d"/>
    <ds:schemaRef ds:uri="969e2f0c-e5ab-4556-852b-86f2e0430e0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10%</vt:lpstr>
      <vt:lpstr>New</vt:lpstr>
      <vt:lpstr>15%</vt:lpstr>
      <vt:lpstr>20%</vt:lpstr>
      <vt:lpstr>New!Zone_d_impression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Christine Verneuil</cp:lastModifiedBy>
  <cp:lastPrinted>2023-12-15T14:51:30Z</cp:lastPrinted>
  <dcterms:created xsi:type="dcterms:W3CDTF">2016-06-16T11:35:40Z</dcterms:created>
  <dcterms:modified xsi:type="dcterms:W3CDTF">2023-12-15T14:51:35Z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0x010100001F8F6623040941AD08DB213BAE013A</vt:lpwstr>
  </property>
  <property fmtid="{D5CDD505-2E9C-101B-9397-08002B2CF9AE}" pid="3" name="Order">
    <vt:r8>110600</vt:r8>
  </property>
  <property fmtid="{D5CDD505-2E9C-101B-9397-08002B2CF9AE}" pid="4" name="MediaServiceImageTags">
    <vt:lpwstr/>
  </property>
</Properties>
</file>