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Price increase\MTL_2021\TRAITEUR\EXCEL\VF\"/>
    </mc:Choice>
  </mc:AlternateContent>
  <xr:revisionPtr revIDLastSave="0" documentId="13_ncr:1_{A7FDC166-EC35-484C-9210-E08C02E3BE27}" xr6:coauthVersionLast="47" xr6:coauthVersionMax="47" xr10:uidLastSave="{00000000-0000-0000-0000-000000000000}"/>
  <bookViews>
    <workbookView xWindow="20370" yWindow="-2385" windowWidth="25440" windowHeight="15390" xr2:uid="{00000000-000D-0000-FFFF-FFFF00000000}"/>
  </bookViews>
  <sheets>
    <sheet name="Main CateringMenu" sheetId="1" r:id="rId1"/>
  </sheets>
  <definedNames>
    <definedName name="_xlnm.Print_Area" localSheetId="0">'Main CateringMenu'!$A$1:$K$50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K27" i="1" l="1"/>
  <c r="K26" i="1"/>
  <c r="K28" i="1" l="1"/>
  <c r="E31" i="1"/>
  <c r="E20" i="1"/>
  <c r="E21" i="1"/>
  <c r="E22" i="1"/>
  <c r="E23" i="1"/>
  <c r="E15" i="1" l="1"/>
  <c r="K16" i="1" l="1"/>
  <c r="K17" i="1"/>
  <c r="K18" i="1"/>
  <c r="K19" i="1"/>
  <c r="K20" i="1"/>
  <c r="K21" i="1"/>
  <c r="K22" i="1"/>
  <c r="K23" i="1"/>
  <c r="K15" i="1"/>
  <c r="E49" i="1"/>
  <c r="E48" i="1"/>
  <c r="E46" i="1"/>
  <c r="E45" i="1"/>
  <c r="E44" i="1"/>
  <c r="E40" i="1"/>
  <c r="E39" i="1"/>
  <c r="E32" i="1"/>
  <c r="E33" i="1"/>
  <c r="E34" i="1"/>
  <c r="E35" i="1"/>
  <c r="E30" i="1"/>
  <c r="E16" i="1"/>
  <c r="E17" i="1"/>
  <c r="E18" i="1"/>
  <c r="E19" i="1"/>
  <c r="E24" i="1"/>
  <c r="E25" i="1"/>
  <c r="E26" i="1"/>
  <c r="E41" i="1" l="1"/>
  <c r="E27" i="1"/>
  <c r="E50" i="1"/>
  <c r="K24" i="1"/>
  <c r="E36" i="1"/>
  <c r="I29" i="1" l="1"/>
  <c r="I31" i="1" s="1"/>
  <c r="I30" i="1" l="1"/>
  <c r="I32" i="1" s="1"/>
  <c r="I36" i="1" l="1"/>
</calcChain>
</file>

<file path=xl/sharedStrings.xml><?xml version="1.0" encoding="utf-8"?>
<sst xmlns="http://schemas.openxmlformats.org/spreadsheetml/2006/main" count="106" uniqueCount="87">
  <si>
    <t>DATE</t>
  </si>
  <si>
    <t>#</t>
  </si>
  <si>
    <t>Total</t>
  </si>
  <si>
    <t>Eska Spring Water</t>
  </si>
  <si>
    <t>Eska Sparkling Water</t>
  </si>
  <si>
    <t>San Pellegrino (fruit)</t>
  </si>
  <si>
    <t>Juice (orange, apple, berries)</t>
  </si>
  <si>
    <t>1415 Peel, Montréal (514) 843-3151</t>
  </si>
  <si>
    <t>1145. Laurier O. Outremont (514) 276-0947</t>
  </si>
  <si>
    <t>5214, Côte-des-Neiges, Montréal (514) 342-8995</t>
  </si>
  <si>
    <t>Marché Jean-Talon, Montréal (514) 276-1215</t>
  </si>
  <si>
    <t>1650, de l'Avenir, Laval (450) 682-6733</t>
  </si>
  <si>
    <t>3075, de Rouen, Montréal (514) 528-8877 ext. 7234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</si>
  <si>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</si>
  <si>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</si>
  <si>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</si>
  <si>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</si>
  <si>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</si>
  <si>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</si>
  <si>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</si>
  <si>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</si>
  <si>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</si>
  <si>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</si>
  <si>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</si>
  <si>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</si>
  <si>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</si>
  <si>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</si>
  <si>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Breakfast trays</t>
  </si>
  <si>
    <t>Number of person</t>
  </si>
  <si>
    <t>Price / person</t>
  </si>
  <si>
    <t>Lunch trays</t>
  </si>
  <si>
    <t>Sub -TOTAL</t>
  </si>
  <si>
    <t>Special Instructions* and comments</t>
  </si>
  <si>
    <t>* Please specify allergies here if any</t>
  </si>
  <si>
    <t>TOTAL before taxes</t>
  </si>
  <si>
    <t>GST 5%</t>
  </si>
  <si>
    <t>PST 9.9750%</t>
  </si>
  <si>
    <r>
      <rPr>
        <i/>
        <sz val="11"/>
        <rFont val="Calibri"/>
        <family val="2"/>
        <scheme val="minor"/>
      </rPr>
      <t>Rise Kombucha</t>
    </r>
    <r>
      <rPr>
        <sz val="11"/>
        <rFont val="Calibri"/>
        <family val="2"/>
        <scheme val="minor"/>
      </rPr>
      <t xml:space="preserve"> Tea</t>
    </r>
  </si>
  <si>
    <t>Gourmet cheeses, dried fruit &amp; nuts</t>
  </si>
  <si>
    <t>Assorted viennoiseries &amp; muffins</t>
  </si>
  <si>
    <t>Soda (Coke/Sprite/Diet)</t>
  </si>
  <si>
    <t>Side salads (1 serving)</t>
  </si>
  <si>
    <t>Side salads (8 servings)</t>
  </si>
  <si>
    <r>
      <rPr>
        <i/>
        <sz val="11"/>
        <rFont val="Calibri"/>
        <family val="2"/>
        <scheme val="minor"/>
      </rPr>
      <t>Crudités</t>
    </r>
    <r>
      <rPr>
        <sz val="11"/>
        <rFont val="Calibri"/>
        <family val="2"/>
        <scheme val="minor"/>
      </rPr>
      <t xml:space="preserve"> and dip</t>
    </r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</si>
  <si>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</si>
  <si>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</si>
  <si>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</si>
  <si>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peel@leduff.ca</t>
  </si>
  <si>
    <t>laurier@leduff.ca</t>
  </si>
  <si>
    <t>cdn@leduff.ca</t>
  </si>
  <si>
    <t>jean-talon@leduff.ca</t>
  </si>
  <si>
    <t>laval@leduff.ca</t>
  </si>
  <si>
    <t>rouen@leduff.ca</t>
  </si>
  <si>
    <r>
      <t xml:space="preserve">Mini viennoiseries &amp; mini muffins </t>
    </r>
    <r>
      <rPr>
        <sz val="10"/>
        <rFont val="Calibri"/>
        <family val="2"/>
        <scheme val="minor"/>
      </rPr>
      <t>(2 per pers)</t>
    </r>
  </si>
  <si>
    <r>
      <t xml:space="preserve">Artisanal bread </t>
    </r>
    <r>
      <rPr>
        <sz val="10"/>
        <rFont val="Calibri"/>
        <family val="2"/>
        <scheme val="minor"/>
      </rPr>
      <t>(min. 6 pers)</t>
    </r>
  </si>
  <si>
    <r>
      <t xml:space="preserve">Fresh Fruit Tray </t>
    </r>
    <r>
      <rPr>
        <sz val="10"/>
        <rFont val="Calibri"/>
        <family val="2"/>
        <scheme val="minor"/>
      </rPr>
      <t>(min. 6 pers)</t>
    </r>
  </si>
  <si>
    <t>Mild Cheddar, brie and grapes</t>
  </si>
  <si>
    <r>
      <t xml:space="preserve">Lunch Special </t>
    </r>
    <r>
      <rPr>
        <sz val="10"/>
        <rFont val="Calibri"/>
        <family val="2"/>
        <scheme val="minor"/>
      </rPr>
      <t xml:space="preserve"> (salads, protein, cheese &amp; dessert)</t>
    </r>
  </si>
  <si>
    <r>
      <t xml:space="preserve">Lunch Special </t>
    </r>
    <r>
      <rPr>
        <sz val="10"/>
        <rFont val="Calibri"/>
        <family val="2"/>
        <scheme val="minor"/>
      </rPr>
      <t xml:space="preserve"> (sandwich, side salad &amp; dessert)</t>
    </r>
  </si>
  <si>
    <t>Assorted Sandwiches</t>
  </si>
  <si>
    <t>Artisan dessert</t>
  </si>
  <si>
    <t>Gourmet dessert</t>
  </si>
  <si>
    <r>
      <rPr>
        <i/>
        <sz val="11"/>
        <rFont val="Calibri"/>
        <family val="2"/>
        <scheme val="minor"/>
      </rPr>
      <t>Simply</t>
    </r>
    <r>
      <rPr>
        <sz val="11"/>
        <rFont val="Calibri"/>
        <family val="2"/>
        <scheme val="minor"/>
      </rPr>
      <t xml:space="preserve"> Juice</t>
    </r>
  </si>
  <si>
    <t>Compostable utensils</t>
  </si>
  <si>
    <t>Compostable plates</t>
  </si>
  <si>
    <t>Breakfast Combo ( Viennoiseries + Fruit salad or Yoghurt Granola)</t>
  </si>
  <si>
    <t>Yogurt &amp; Granola  (individual portion)</t>
  </si>
  <si>
    <t>Meal salad  of the day (3 choices) with a protein</t>
  </si>
  <si>
    <t>Trays  À la Carte ( Minimum 6 pers.)</t>
  </si>
  <si>
    <t>Dessert trays (minimum 6 pers.)</t>
  </si>
  <si>
    <t>Fresh Fruits Tray</t>
  </si>
  <si>
    <t>Smoked salmon, lemon &amp; multigrains bread</t>
  </si>
  <si>
    <t>3611,boulevard St Laurent(514-982-2520)</t>
  </si>
  <si>
    <t>stl@leduff.ca</t>
  </si>
  <si>
    <t>2055, bd Bourassa, Métro McGill (514)875-7564</t>
  </si>
  <si>
    <t>mcgill@leduff.ca</t>
  </si>
  <si>
    <t>Minimal  order : 100$</t>
  </si>
  <si>
    <t>Tips</t>
  </si>
  <si>
    <t>Tip in $</t>
  </si>
  <si>
    <t xml:space="preserve">TOTAL ORDER </t>
  </si>
  <si>
    <t>Breakfast croissant: egg, cheese and ham or spinach</t>
  </si>
  <si>
    <r>
      <t xml:space="preserve">Mini croissants and mini breakfast tartines </t>
    </r>
    <r>
      <rPr>
        <sz val="10"/>
        <rFont val="Calibri"/>
        <family val="2"/>
        <scheme val="minor"/>
      </rPr>
      <t>(2 per pers)</t>
    </r>
  </si>
  <si>
    <t>Danish (with sesame/chia seeds): cream cheese</t>
  </si>
  <si>
    <t xml:space="preserve">Danish (with sesame/chia seeds): smoked salmon and cream cheese </t>
  </si>
  <si>
    <t>Fruits salad (individual portiom)</t>
  </si>
  <si>
    <t>Mild Cheddar, brie and grapes (min. 6 pers.)</t>
  </si>
  <si>
    <r>
      <t xml:space="preserve">TOTAL </t>
    </r>
    <r>
      <rPr>
        <sz val="9"/>
        <rFont val="Calibri"/>
        <family val="2"/>
        <scheme val="minor"/>
      </rPr>
      <t>(</t>
    </r>
    <r>
      <rPr>
        <i/>
        <sz val="9"/>
        <rFont val="Calibri"/>
        <family val="2"/>
        <scheme val="minor"/>
      </rPr>
      <t>catering menu)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</si>
</sst>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164" fontId="0" fillId="3" borderId="21" xfId="0" applyNumberFormat="1" applyFill="1" applyBorder="1"/>
    <xf numFmtId="0" fontId="13" fillId="0" borderId="0" xfId="0" applyFont="1" applyBorder="1" applyAlignment="1">
      <alignment horizontal="right"/>
    </xf>
    <xf numFmtId="164" fontId="0" fillId="2" borderId="13" xfId="0" applyNumberFormat="1" applyFill="1" applyBorder="1"/>
    <xf numFmtId="0" fontId="0" fillId="3" borderId="22" xfId="0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12" fillId="2" borderId="4" xfId="0" applyFont="1" applyFill="1" applyBorder="1"/>
    <xf numFmtId="164" fontId="1" fillId="2" borderId="4" xfId="0" applyNumberFormat="1" applyFont="1" applyFill="1" applyBorder="1"/>
    <xf numFmtId="164" fontId="0" fillId="2" borderId="13" xfId="0" applyNumberFormat="1" applyFill="1" applyBorder="1"/>
    <xf numFmtId="164" fontId="0" fillId="2" borderId="26" xfId="0" applyNumberFormat="1" applyFill="1" applyBorder="1"/>
    <xf numFmtId="164" fontId="0" fillId="2" borderId="23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7" fillId="0" borderId="0" xfId="1" applyFont="1" applyAlignment="1">
      <alignment vertical="center"/>
    </xf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18" xfId="0" applyNumberFormat="1" applyFill="1" applyBorder="1"/>
    <xf numFmtId="164" fontId="0" fillId="0" borderId="16" xfId="0" applyNumberFormat="1" applyBorder="1" applyAlignment="1">
      <alignment horizontal="right"/>
    </xf>
    <xf numFmtId="0" fontId="3" fillId="2" borderId="33" xfId="0" applyFont="1" applyFill="1" applyBorder="1"/>
    <xf numFmtId="0" fontId="3" fillId="2" borderId="34" xfId="0" applyFont="1" applyFill="1" applyBorder="1"/>
    <xf numFmtId="0" fontId="14" fillId="3" borderId="19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3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 applyBorder="1"/>
    <xf numFmtId="0" fontId="16" fillId="0" borderId="0" xfId="0" applyFont="1"/>
    <xf numFmtId="0" fontId="18" fillId="2" borderId="4" xfId="0" applyFont="1" applyFill="1" applyBorder="1"/>
    <xf numFmtId="0" fontId="16" fillId="3" borderId="25" xfId="0" applyFont="1" applyFill="1" applyBorder="1"/>
    <xf numFmtId="0" fontId="16" fillId="0" borderId="0" xfId="0" applyFont="1" applyFill="1" applyBorder="1"/>
    <xf numFmtId="0" fontId="18" fillId="2" borderId="24" xfId="0" applyFont="1" applyFill="1" applyBorder="1"/>
    <xf numFmtId="0" fontId="16" fillId="3" borderId="2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3" xfId="0" applyFont="1" applyFill="1" applyBorder="1"/>
    <xf numFmtId="0" fontId="16" fillId="2" borderId="14" xfId="0" applyFont="1" applyFill="1" applyBorder="1"/>
    <xf numFmtId="0" fontId="16" fillId="2" borderId="22" xfId="0" applyFont="1" applyFill="1" applyBorder="1"/>
    <xf numFmtId="0" fontId="16" fillId="2" borderId="15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9" fillId="2" borderId="4" xfId="0" applyFont="1" applyFill="1" applyBorder="1"/>
    <xf numFmtId="164" fontId="14" fillId="2" borderId="4" xfId="0" applyNumberFormat="1" applyFont="1" applyFill="1" applyBorder="1"/>
    <xf numFmtId="0" fontId="16" fillId="2" borderId="19" xfId="0" applyFont="1" applyFill="1" applyBorder="1"/>
    <xf numFmtId="0" fontId="16" fillId="2" borderId="29" xfId="0" applyFont="1" applyFill="1" applyBorder="1"/>
    <xf numFmtId="0" fontId="16" fillId="2" borderId="32" xfId="0" applyFont="1" applyFill="1" applyBorder="1"/>
    <xf numFmtId="164" fontId="16" fillId="2" borderId="23" xfId="0" applyNumberFormat="1" applyFont="1" applyFill="1" applyBorder="1"/>
    <xf numFmtId="164" fontId="16" fillId="2" borderId="14" xfId="0" applyNumberFormat="1" applyFont="1" applyFill="1" applyBorder="1"/>
    <xf numFmtId="164" fontId="16" fillId="2" borderId="15" xfId="0" applyNumberFormat="1" applyFont="1" applyFill="1" applyBorder="1"/>
    <xf numFmtId="0" fontId="0" fillId="0" borderId="0" xfId="0" applyAlignment="1">
      <alignment vertical="center"/>
    </xf>
    <xf numFmtId="0" fontId="3" fillId="2" borderId="35" xfId="0" applyFont="1" applyFill="1" applyBorder="1"/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" borderId="29" xfId="0" applyFont="1" applyFill="1" applyBorder="1"/>
    <xf numFmtId="0" fontId="16" fillId="3" borderId="19" xfId="0" applyFont="1" applyFill="1" applyBorder="1"/>
    <xf numFmtId="0" fontId="16" fillId="3" borderId="28" xfId="0" applyFont="1" applyFill="1" applyBorder="1"/>
    <xf numFmtId="0" fontId="16" fillId="3" borderId="32" xfId="0" applyFont="1" applyFill="1" applyBorder="1"/>
    <xf numFmtId="0" fontId="16" fillId="3" borderId="30" xfId="0" applyFont="1" applyFill="1" applyBorder="1"/>
    <xf numFmtId="1" fontId="10" fillId="0" borderId="27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18" fillId="2" borderId="25" xfId="0" applyFont="1" applyFill="1" applyBorder="1"/>
    <xf numFmtId="0" fontId="0" fillId="3" borderId="2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10" fillId="0" borderId="37" xfId="0" applyNumberFormat="1" applyFont="1" applyFill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2" borderId="4" xfId="0" applyFont="1" applyFill="1" applyBorder="1"/>
    <xf numFmtId="0" fontId="12" fillId="0" borderId="39" xfId="0" applyFont="1" applyFill="1" applyBorder="1"/>
    <xf numFmtId="164" fontId="1" fillId="0" borderId="39" xfId="0" applyNumberFormat="1" applyFont="1" applyFill="1" applyBorder="1"/>
    <xf numFmtId="164" fontId="0" fillId="6" borderId="20" xfId="0" applyNumberFormat="1" applyFill="1" applyBorder="1"/>
    <xf numFmtId="164" fontId="0" fillId="6" borderId="2" xfId="0" applyNumberFormat="1" applyFill="1" applyBorder="1"/>
    <xf numFmtId="164" fontId="0" fillId="6" borderId="6" xfId="0" applyNumberFormat="1" applyFill="1" applyBorder="1"/>
    <xf numFmtId="164" fontId="0" fillId="6" borderId="8" xfId="0" applyNumberFormat="1" applyFill="1" applyBorder="1"/>
    <xf numFmtId="164" fontId="0" fillId="6" borderId="40" xfId="0" applyNumberFormat="1" applyFill="1" applyBorder="1"/>
    <xf numFmtId="164" fontId="0" fillId="6" borderId="17" xfId="0" applyNumberFormat="1" applyFill="1" applyBorder="1"/>
    <xf numFmtId="164" fontId="0" fillId="6" borderId="23" xfId="0" applyNumberFormat="1" applyFill="1" applyBorder="1"/>
    <xf numFmtId="164" fontId="0" fillId="6" borderId="14" xfId="0" applyNumberFormat="1" applyFill="1" applyBorder="1"/>
    <xf numFmtId="164" fontId="0" fillId="6" borderId="15" xfId="0" applyNumberFormat="1" applyFill="1" applyBorder="1"/>
    <xf numFmtId="164" fontId="0" fillId="6" borderId="19" xfId="0" applyNumberFormat="1" applyFill="1" applyBorder="1"/>
    <xf numFmtId="164" fontId="0" fillId="6" borderId="29" xfId="0" applyNumberFormat="1" applyFill="1" applyBorder="1"/>
    <xf numFmtId="164" fontId="0" fillId="6" borderId="9" xfId="0" applyNumberFormat="1" applyFill="1" applyBorder="1"/>
    <xf numFmtId="164" fontId="0" fillId="6" borderId="30" xfId="0" applyNumberFormat="1" applyFill="1" applyBorder="1"/>
    <xf numFmtId="164" fontId="0" fillId="6" borderId="4" xfId="0" applyNumberFormat="1" applyFill="1" applyBorder="1"/>
    <xf numFmtId="0" fontId="25" fillId="0" borderId="4" xfId="0" applyFont="1" applyFill="1" applyBorder="1" applyAlignment="1">
      <alignment horizontal="center" vertical="center"/>
    </xf>
    <xf numFmtId="164" fontId="0" fillId="0" borderId="23" xfId="0" applyNumberFormat="1" applyFill="1" applyBorder="1"/>
    <xf numFmtId="164" fontId="0" fillId="0" borderId="17" xfId="0" applyNumberFormat="1" applyFill="1" applyBorder="1"/>
    <xf numFmtId="164" fontId="0" fillId="0" borderId="15" xfId="0" applyNumberFormat="1" applyFill="1" applyBorder="1"/>
    <xf numFmtId="0" fontId="27" fillId="0" borderId="0" xfId="0" applyFont="1" applyFill="1" applyAlignment="1">
      <alignment horizontal="left" vertical="center"/>
    </xf>
    <xf numFmtId="0" fontId="28" fillId="0" borderId="0" xfId="1" applyFont="1" applyFill="1"/>
    <xf numFmtId="0" fontId="27" fillId="0" borderId="0" xfId="0" applyFont="1" applyFill="1" applyAlignment="1">
      <alignment horizontal="left"/>
    </xf>
    <xf numFmtId="0" fontId="28" fillId="0" borderId="0" xfId="1" applyFont="1" applyFill="1" applyAlignment="1">
      <alignment vertical="center"/>
    </xf>
    <xf numFmtId="0" fontId="24" fillId="2" borderId="38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0" fillId="5" borderId="0" xfId="0" applyFont="1" applyFill="1" applyAlignment="1">
      <alignment horizont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32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167" fontId="10" fillId="0" borderId="15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87753</xdr:colOff>
      <xdr:row>1</xdr:row>
      <xdr:rowOff>56092</xdr:rowOff>
    </xdr:from>
    <xdr:to>
      <xdr:col>1</xdr:col>
      <xdr:colOff>2050081</xdr:colOff>
      <xdr:row>6</xdr:row>
      <xdr:rowOff>99340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836" y="246592"/>
          <a:ext cx="1962328" cy="1165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gill@leduff.ca" TargetMode="External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stl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jean-talon@leduff.c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50"/>
  <sheetViews>
    <sheetView tabSelected="1" zoomScale="90" zoomScaleNormal="90" workbookViewId="0">
      <selection activeCell="M26" sqref="M26"/>
    </sheetView>
  </sheetViews>
  <sheetFormatPr baseColWidth="10" defaultColWidth="11.42578125" defaultRowHeight="15" x14ac:dyDescent="0.25"/>
  <cols>
    <col min="1" max="1" width="4.85546875" customWidth="1"/>
    <col min="2" max="2" width="47.42578125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2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2" x14ac:dyDescent="0.25">
      <c r="A2" s="6"/>
      <c r="B2" s="6"/>
      <c r="C2" s="159" t="s">
        <v>13</v>
      </c>
      <c r="D2" s="159"/>
      <c r="E2" s="159"/>
      <c r="F2" s="5"/>
      <c r="G2" s="5"/>
      <c r="H2" s="4" t="s">
        <v>23</v>
      </c>
      <c r="I2" s="7"/>
      <c r="J2" s="7"/>
      <c r="K2" s="10" t="s">
        <v>24</v>
      </c>
    </row>
    <row r="3" spans="1:12" ht="18" customHeight="1" x14ac:dyDescent="0.25">
      <c r="A3" s="6"/>
      <c r="B3" s="10" t="s">
        <v>14</v>
      </c>
      <c r="C3" s="160"/>
      <c r="D3" s="161"/>
      <c r="E3" s="162"/>
      <c r="F3" s="5"/>
      <c r="G3" s="5"/>
      <c r="H3" s="6"/>
      <c r="I3" s="6"/>
      <c r="J3" s="6"/>
      <c r="K3" s="6"/>
    </row>
    <row r="4" spans="1:12" ht="18" customHeight="1" x14ac:dyDescent="0.25">
      <c r="A4" s="6"/>
      <c r="B4" s="10" t="s">
        <v>15</v>
      </c>
      <c r="C4" s="163"/>
      <c r="D4" s="163"/>
      <c r="E4" s="163"/>
      <c r="F4" s="17"/>
      <c r="G4" s="4"/>
      <c r="H4" s="153" t="s">
        <v>7</v>
      </c>
      <c r="I4" s="154" t="s">
        <v>47</v>
      </c>
      <c r="J4" s="129"/>
      <c r="K4" s="97"/>
    </row>
    <row r="5" spans="1:12" ht="18" customHeight="1" x14ac:dyDescent="0.35">
      <c r="A5" s="1"/>
      <c r="B5" s="10" t="s">
        <v>16</v>
      </c>
      <c r="C5" s="163"/>
      <c r="D5" s="163"/>
      <c r="E5" s="163"/>
      <c r="F5" s="17"/>
      <c r="G5" s="3"/>
      <c r="H5" s="153" t="s">
        <v>8</v>
      </c>
      <c r="I5" s="154" t="s">
        <v>48</v>
      </c>
      <c r="J5" s="129"/>
      <c r="K5" s="97"/>
    </row>
    <row r="6" spans="1:12" ht="18" customHeight="1" x14ac:dyDescent="0.35">
      <c r="A6" s="1"/>
      <c r="B6" s="10" t="s">
        <v>17</v>
      </c>
      <c r="C6" s="164"/>
      <c r="D6" s="165"/>
      <c r="E6" s="166"/>
      <c r="F6" s="18"/>
      <c r="G6" s="3"/>
      <c r="H6" s="153" t="s">
        <v>9</v>
      </c>
      <c r="I6" s="154" t="s">
        <v>49</v>
      </c>
      <c r="J6" s="129"/>
      <c r="K6" s="97"/>
    </row>
    <row r="7" spans="1:12" ht="18" customHeight="1" thickBot="1" x14ac:dyDescent="0.4">
      <c r="A7" s="1"/>
      <c r="B7" s="3"/>
      <c r="C7" s="87"/>
      <c r="D7" s="87"/>
      <c r="E7" s="87"/>
      <c r="F7" s="3"/>
      <c r="G7" s="3"/>
      <c r="H7" s="153" t="s">
        <v>10</v>
      </c>
      <c r="I7" s="154" t="s">
        <v>50</v>
      </c>
      <c r="J7" s="129"/>
      <c r="K7" s="97"/>
    </row>
    <row r="8" spans="1:12" ht="18" customHeight="1" thickBot="1" x14ac:dyDescent="0.4">
      <c r="A8" s="1"/>
      <c r="B8" s="149" t="s">
        <v>76</v>
      </c>
      <c r="C8" s="88" t="s">
        <v>0</v>
      </c>
      <c r="D8" s="88" t="s">
        <v>18</v>
      </c>
      <c r="E8" s="89"/>
      <c r="F8" s="4"/>
      <c r="G8" s="3"/>
      <c r="H8" s="153" t="s">
        <v>11</v>
      </c>
      <c r="I8" s="154" t="s">
        <v>51</v>
      </c>
      <c r="J8" s="129"/>
      <c r="K8" s="97"/>
    </row>
    <row r="9" spans="1:12" ht="18" customHeight="1" x14ac:dyDescent="0.35">
      <c r="A9" s="1"/>
      <c r="B9" s="10" t="s">
        <v>19</v>
      </c>
      <c r="C9" s="90"/>
      <c r="D9" s="91"/>
      <c r="E9" s="92"/>
      <c r="F9" s="5"/>
      <c r="G9" s="3"/>
      <c r="H9" s="153" t="s">
        <v>12</v>
      </c>
      <c r="I9" s="154" t="s">
        <v>52</v>
      </c>
      <c r="J9" s="129"/>
      <c r="K9" s="97"/>
    </row>
    <row r="10" spans="1:12" ht="18" customHeight="1" x14ac:dyDescent="0.35">
      <c r="A10" s="1"/>
      <c r="B10" s="30" t="s">
        <v>20</v>
      </c>
      <c r="C10" s="93"/>
      <c r="D10" s="94"/>
      <c r="E10" s="92"/>
      <c r="F10" s="5"/>
      <c r="G10" s="3"/>
      <c r="H10" s="153" t="s">
        <v>72</v>
      </c>
      <c r="I10" s="154" t="s">
        <v>73</v>
      </c>
      <c r="J10" s="129"/>
      <c r="K10" s="97"/>
    </row>
    <row r="11" spans="1:12" ht="18" customHeight="1" x14ac:dyDescent="0.35">
      <c r="A11" s="1"/>
      <c r="B11" s="10" t="s">
        <v>21</v>
      </c>
      <c r="C11" s="95"/>
      <c r="D11" s="96"/>
      <c r="E11" s="92"/>
      <c r="F11" s="5"/>
      <c r="G11" s="3"/>
      <c r="H11" s="155" t="s">
        <v>74</v>
      </c>
      <c r="I11" s="156" t="s">
        <v>75</v>
      </c>
      <c r="J11" s="130"/>
      <c r="K11" s="97"/>
    </row>
    <row r="12" spans="1:12" ht="18" customHeight="1" x14ac:dyDescent="0.25">
      <c r="A12" s="1"/>
      <c r="B12" s="10" t="s">
        <v>22</v>
      </c>
      <c r="C12" s="160"/>
      <c r="D12" s="161"/>
      <c r="E12" s="162"/>
      <c r="F12" s="5"/>
      <c r="I12" s="46"/>
      <c r="J12" s="83"/>
      <c r="K12" s="106"/>
    </row>
    <row r="13" spans="1:12" ht="9" customHeight="1" thickBot="1" x14ac:dyDescent="0.4">
      <c r="A13" s="1"/>
      <c r="B13" s="3"/>
      <c r="C13" s="3"/>
      <c r="D13" s="3"/>
      <c r="E13" s="3"/>
      <c r="F13" s="19"/>
    </row>
    <row r="14" spans="1:12" ht="15.75" thickBot="1" x14ac:dyDescent="0.3">
      <c r="A14" s="26" t="s">
        <v>1</v>
      </c>
      <c r="B14" s="14" t="s">
        <v>27</v>
      </c>
      <c r="C14" s="14" t="s">
        <v>28</v>
      </c>
      <c r="D14" s="14" t="s">
        <v>29</v>
      </c>
      <c r="E14" s="14" t="s">
        <v>2</v>
      </c>
      <c r="F14" s="20"/>
      <c r="G14" s="48" t="s">
        <v>1</v>
      </c>
      <c r="H14" s="14" t="s">
        <v>25</v>
      </c>
      <c r="I14" s="16"/>
      <c r="J14" s="14" t="s">
        <v>26</v>
      </c>
      <c r="K14" s="15" t="s">
        <v>2</v>
      </c>
    </row>
    <row r="15" spans="1:12" x14ac:dyDescent="0.25">
      <c r="A15" s="23">
        <v>1</v>
      </c>
      <c r="B15" s="108" t="s">
        <v>65</v>
      </c>
      <c r="C15" s="98"/>
      <c r="D15" s="135">
        <v>7.5</v>
      </c>
      <c r="E15" s="43">
        <f>C15*D15</f>
        <v>0</v>
      </c>
      <c r="F15" s="21"/>
      <c r="G15" s="85">
        <v>22</v>
      </c>
      <c r="H15" s="70" t="s">
        <v>44</v>
      </c>
      <c r="I15" s="103"/>
      <c r="J15" s="144">
        <v>22.95</v>
      </c>
      <c r="K15" s="43">
        <f>I15*J15</f>
        <v>0</v>
      </c>
      <c r="L15" s="131"/>
    </row>
    <row r="16" spans="1:12" x14ac:dyDescent="0.25">
      <c r="A16" s="23">
        <v>2</v>
      </c>
      <c r="B16" s="107" t="s">
        <v>39</v>
      </c>
      <c r="C16" s="99"/>
      <c r="D16" s="136">
        <v>3.15</v>
      </c>
      <c r="E16" s="44">
        <f t="shared" ref="E16:E26" si="0">C16*D16</f>
        <v>0</v>
      </c>
      <c r="F16" s="21"/>
      <c r="G16" s="49">
        <v>23</v>
      </c>
      <c r="H16" s="71" t="s">
        <v>45</v>
      </c>
      <c r="I16" s="101"/>
      <c r="J16" s="145">
        <v>2.65</v>
      </c>
      <c r="K16" s="47">
        <f t="shared" ref="K16:K23" si="1">I16*J16</f>
        <v>0</v>
      </c>
    </row>
    <row r="17" spans="1:11" x14ac:dyDescent="0.25">
      <c r="A17" s="24">
        <v>3</v>
      </c>
      <c r="B17" s="109" t="s">
        <v>53</v>
      </c>
      <c r="C17" s="99"/>
      <c r="D17" s="137">
        <v>2.95</v>
      </c>
      <c r="E17" s="44">
        <f t="shared" si="0"/>
        <v>0</v>
      </c>
      <c r="F17" s="21"/>
      <c r="G17" s="49">
        <v>25</v>
      </c>
      <c r="H17" s="71" t="s">
        <v>3</v>
      </c>
      <c r="I17" s="101"/>
      <c r="J17" s="145">
        <v>2.2000000000000002</v>
      </c>
      <c r="K17" s="47">
        <f t="shared" si="1"/>
        <v>0</v>
      </c>
    </row>
    <row r="18" spans="1:11" x14ac:dyDescent="0.25">
      <c r="A18" s="24">
        <v>4</v>
      </c>
      <c r="B18" s="107" t="s">
        <v>54</v>
      </c>
      <c r="C18" s="99"/>
      <c r="D18" s="137">
        <v>2.75</v>
      </c>
      <c r="E18" s="44">
        <f t="shared" si="0"/>
        <v>0</v>
      </c>
      <c r="F18" s="21"/>
      <c r="G18" s="49">
        <v>26</v>
      </c>
      <c r="H18" s="71" t="s">
        <v>4</v>
      </c>
      <c r="I18" s="101"/>
      <c r="J18" s="145">
        <v>3</v>
      </c>
      <c r="K18" s="47">
        <f t="shared" si="1"/>
        <v>0</v>
      </c>
    </row>
    <row r="19" spans="1:11" x14ac:dyDescent="0.25">
      <c r="A19" s="24">
        <v>5</v>
      </c>
      <c r="B19" s="109" t="s">
        <v>81</v>
      </c>
      <c r="C19" s="99"/>
      <c r="D19" s="136">
        <v>5.95</v>
      </c>
      <c r="E19" s="140">
        <f t="shared" si="0"/>
        <v>0</v>
      </c>
      <c r="F19" s="21"/>
      <c r="G19" s="49">
        <v>27</v>
      </c>
      <c r="H19" s="71" t="s">
        <v>40</v>
      </c>
      <c r="I19" s="101"/>
      <c r="J19" s="145">
        <v>2.2000000000000002</v>
      </c>
      <c r="K19" s="47">
        <f t="shared" si="1"/>
        <v>0</v>
      </c>
    </row>
    <row r="20" spans="1:11" x14ac:dyDescent="0.25">
      <c r="A20" s="24">
        <v>6</v>
      </c>
      <c r="B20" s="109" t="s">
        <v>82</v>
      </c>
      <c r="C20" s="99"/>
      <c r="D20" s="136">
        <v>3.85</v>
      </c>
      <c r="E20" s="140">
        <f t="shared" si="0"/>
        <v>0</v>
      </c>
      <c r="F20" s="21"/>
      <c r="G20" s="49">
        <v>28</v>
      </c>
      <c r="H20" s="71" t="s">
        <v>6</v>
      </c>
      <c r="I20" s="101"/>
      <c r="J20" s="145">
        <v>2</v>
      </c>
      <c r="K20" s="47">
        <f t="shared" si="1"/>
        <v>0</v>
      </c>
    </row>
    <row r="21" spans="1:11" x14ac:dyDescent="0.25">
      <c r="A21" s="24">
        <v>7</v>
      </c>
      <c r="B21" s="109" t="s">
        <v>83</v>
      </c>
      <c r="C21" s="99"/>
      <c r="D21" s="136">
        <v>8.5</v>
      </c>
      <c r="E21" s="140">
        <f t="shared" si="0"/>
        <v>0</v>
      </c>
      <c r="F21" s="21"/>
      <c r="G21" s="49">
        <v>29</v>
      </c>
      <c r="H21" s="71" t="s">
        <v>5</v>
      </c>
      <c r="I21" s="101"/>
      <c r="J21" s="145">
        <v>2.95</v>
      </c>
      <c r="K21" s="47">
        <f t="shared" si="1"/>
        <v>0</v>
      </c>
    </row>
    <row r="22" spans="1:11" x14ac:dyDescent="0.25">
      <c r="A22" s="24">
        <v>8</v>
      </c>
      <c r="B22" s="78" t="s">
        <v>80</v>
      </c>
      <c r="C22" s="99"/>
      <c r="D22" s="136">
        <v>6.5</v>
      </c>
      <c r="E22" s="140">
        <f t="shared" si="0"/>
        <v>0</v>
      </c>
      <c r="F22" s="21"/>
      <c r="G22" s="50">
        <v>30</v>
      </c>
      <c r="H22" s="72" t="s">
        <v>62</v>
      </c>
      <c r="I22" s="104"/>
      <c r="J22" s="146">
        <v>3.85</v>
      </c>
      <c r="K22" s="47">
        <f t="shared" si="1"/>
        <v>0</v>
      </c>
    </row>
    <row r="23" spans="1:11" ht="15.75" thickBot="1" x14ac:dyDescent="0.3">
      <c r="A23" s="24">
        <v>9</v>
      </c>
      <c r="B23" s="107" t="s">
        <v>55</v>
      </c>
      <c r="C23" s="99"/>
      <c r="D23" s="137">
        <v>5.25</v>
      </c>
      <c r="E23" s="140">
        <f t="shared" si="0"/>
        <v>0</v>
      </c>
      <c r="F23" s="21"/>
      <c r="G23" s="86">
        <v>31</v>
      </c>
      <c r="H23" s="73" t="s">
        <v>37</v>
      </c>
      <c r="I23" s="102"/>
      <c r="J23" s="147">
        <v>5.25</v>
      </c>
      <c r="K23" s="45">
        <f t="shared" si="1"/>
        <v>0</v>
      </c>
    </row>
    <row r="24" spans="1:11" ht="15.75" thickBot="1" x14ac:dyDescent="0.3">
      <c r="A24" s="24">
        <v>10</v>
      </c>
      <c r="B24" s="107" t="s">
        <v>85</v>
      </c>
      <c r="C24" s="99"/>
      <c r="D24" s="138">
        <v>4.95</v>
      </c>
      <c r="E24" s="44">
        <f t="shared" si="0"/>
        <v>0</v>
      </c>
      <c r="F24" s="21"/>
      <c r="G24" s="34"/>
      <c r="H24" s="65"/>
      <c r="I24" s="74"/>
      <c r="J24" s="52" t="s">
        <v>31</v>
      </c>
      <c r="K24" s="41">
        <f>SUM(K15:K23)</f>
        <v>0</v>
      </c>
    </row>
    <row r="25" spans="1:11" ht="15.75" thickBot="1" x14ac:dyDescent="0.3">
      <c r="A25" s="24">
        <v>11</v>
      </c>
      <c r="B25" s="110" t="s">
        <v>84</v>
      </c>
      <c r="C25" s="112"/>
      <c r="D25" s="138">
        <v>4.75</v>
      </c>
      <c r="E25" s="44">
        <f t="shared" si="0"/>
        <v>0</v>
      </c>
      <c r="F25" s="21"/>
      <c r="G25" s="34"/>
      <c r="H25" s="65"/>
      <c r="I25" s="74"/>
      <c r="J25" s="9"/>
      <c r="K25" s="37"/>
    </row>
    <row r="26" spans="1:11" ht="15.75" thickBot="1" x14ac:dyDescent="0.3">
      <c r="A26" s="25">
        <v>12</v>
      </c>
      <c r="B26" s="111" t="s">
        <v>66</v>
      </c>
      <c r="C26" s="100"/>
      <c r="D26" s="139">
        <v>4.75</v>
      </c>
      <c r="E26" s="13">
        <f t="shared" si="0"/>
        <v>0</v>
      </c>
      <c r="F26" s="21"/>
      <c r="G26" s="85">
        <v>32</v>
      </c>
      <c r="H26" s="70" t="s">
        <v>63</v>
      </c>
      <c r="I26" s="125"/>
      <c r="J26" s="141">
        <v>0.55000000000000004</v>
      </c>
      <c r="K26" s="43">
        <f t="shared" ref="K26:K27" si="2">I26*J26</f>
        <v>0</v>
      </c>
    </row>
    <row r="27" spans="1:11" ht="15.75" thickBot="1" x14ac:dyDescent="0.3">
      <c r="A27" s="1"/>
      <c r="B27" s="61"/>
      <c r="C27" s="36"/>
      <c r="D27" s="52" t="s">
        <v>31</v>
      </c>
      <c r="E27" s="31">
        <f>SUM(E15:E26)</f>
        <v>0</v>
      </c>
      <c r="F27" s="22"/>
      <c r="G27" s="86">
        <v>33</v>
      </c>
      <c r="H27" s="73" t="s">
        <v>64</v>
      </c>
      <c r="I27" s="126"/>
      <c r="J27" s="143">
        <v>0.55000000000000004</v>
      </c>
      <c r="K27" s="45">
        <f t="shared" si="2"/>
        <v>0</v>
      </c>
    </row>
    <row r="28" spans="1:11" ht="15.75" thickBot="1" x14ac:dyDescent="0.3">
      <c r="A28" s="1"/>
      <c r="B28" s="62"/>
      <c r="C28" s="1"/>
      <c r="D28" s="2"/>
      <c r="E28" s="1"/>
      <c r="F28" s="20"/>
      <c r="G28" s="11"/>
      <c r="H28" s="62"/>
      <c r="I28" s="127"/>
      <c r="J28" s="128" t="s">
        <v>31</v>
      </c>
      <c r="K28" s="41">
        <f>SUM(K26:K27)</f>
        <v>0</v>
      </c>
    </row>
    <row r="29" spans="1:11" ht="15.75" thickBot="1" x14ac:dyDescent="0.3">
      <c r="A29" s="26" t="s">
        <v>1</v>
      </c>
      <c r="B29" s="115" t="s">
        <v>30</v>
      </c>
      <c r="C29" s="14" t="s">
        <v>28</v>
      </c>
      <c r="D29" s="53" t="s">
        <v>29</v>
      </c>
      <c r="E29" s="14" t="s">
        <v>2</v>
      </c>
      <c r="F29" s="21"/>
      <c r="G29" s="34"/>
      <c r="H29" s="77" t="s">
        <v>34</v>
      </c>
      <c r="I29" s="80">
        <f>E27+E36+E41+E50+K24+K28</f>
        <v>0</v>
      </c>
      <c r="J29" s="37"/>
      <c r="K29" s="37"/>
    </row>
    <row r="30" spans="1:11" x14ac:dyDescent="0.25">
      <c r="A30" s="113">
        <v>13</v>
      </c>
      <c r="B30" s="57" t="s">
        <v>58</v>
      </c>
      <c r="C30" s="119"/>
      <c r="D30" s="141">
        <v>16.25</v>
      </c>
      <c r="E30" s="42">
        <f>C30*D30</f>
        <v>0</v>
      </c>
      <c r="F30" s="21"/>
      <c r="G30" s="34"/>
      <c r="H30" s="78" t="s">
        <v>35</v>
      </c>
      <c r="I30" s="81">
        <f>I29*0.05</f>
        <v>0</v>
      </c>
      <c r="J30" s="37"/>
      <c r="K30" s="37"/>
    </row>
    <row r="31" spans="1:11" ht="15.75" thickBot="1" x14ac:dyDescent="0.3">
      <c r="A31" s="116">
        <v>14</v>
      </c>
      <c r="B31" s="59" t="s">
        <v>57</v>
      </c>
      <c r="C31" s="120"/>
      <c r="D31" s="140">
        <v>18.5</v>
      </c>
      <c r="E31" s="42">
        <f>C31*D31</f>
        <v>0</v>
      </c>
      <c r="F31" s="21"/>
      <c r="G31" s="34"/>
      <c r="H31" s="79" t="s">
        <v>36</v>
      </c>
      <c r="I31" s="82">
        <f>I29*0.09975</f>
        <v>0</v>
      </c>
      <c r="J31" s="37"/>
      <c r="K31" s="37"/>
    </row>
    <row r="32" spans="1:11" ht="16.5" thickBot="1" x14ac:dyDescent="0.3">
      <c r="A32" s="116">
        <v>15</v>
      </c>
      <c r="B32" s="59" t="s">
        <v>59</v>
      </c>
      <c r="C32" s="120"/>
      <c r="D32" s="140">
        <v>8.75</v>
      </c>
      <c r="E32" s="42">
        <f t="shared" ref="E32:E35" si="3">C32*D32</f>
        <v>0</v>
      </c>
      <c r="F32" s="21"/>
      <c r="G32" s="35"/>
      <c r="H32" s="75" t="s">
        <v>86</v>
      </c>
      <c r="I32" s="76">
        <f>SUM(I29:I31)</f>
        <v>0</v>
      </c>
      <c r="J32" s="38"/>
      <c r="K32" s="37"/>
    </row>
    <row r="33" spans="1:11" ht="15.75" thickBot="1" x14ac:dyDescent="0.3">
      <c r="A33" s="116">
        <v>16</v>
      </c>
      <c r="B33" s="58" t="s">
        <v>67</v>
      </c>
      <c r="C33" s="120"/>
      <c r="D33" s="142">
        <v>13.25</v>
      </c>
      <c r="E33" s="42">
        <f t="shared" si="3"/>
        <v>0</v>
      </c>
      <c r="F33" s="21"/>
      <c r="G33" s="1"/>
      <c r="H33" s="37"/>
      <c r="I33" s="37"/>
      <c r="J33" s="37"/>
      <c r="K33" s="37"/>
    </row>
    <row r="34" spans="1:11" ht="16.5" thickBot="1" x14ac:dyDescent="0.3">
      <c r="A34" s="116">
        <v>17</v>
      </c>
      <c r="B34" s="58" t="s">
        <v>41</v>
      </c>
      <c r="C34" s="120"/>
      <c r="D34" s="142">
        <v>4.25</v>
      </c>
      <c r="E34" s="42">
        <f t="shared" si="3"/>
        <v>0</v>
      </c>
      <c r="F34" s="21"/>
      <c r="G34" s="1"/>
      <c r="H34" s="157" t="s">
        <v>77</v>
      </c>
      <c r="I34" s="158"/>
      <c r="J34" s="37"/>
      <c r="K34" s="37"/>
    </row>
    <row r="35" spans="1:11" ht="15.75" thickBot="1" x14ac:dyDescent="0.3">
      <c r="A35" s="117">
        <v>18</v>
      </c>
      <c r="B35" s="60" t="s">
        <v>42</v>
      </c>
      <c r="C35" s="121"/>
      <c r="D35" s="143">
        <v>31.95</v>
      </c>
      <c r="E35" s="42">
        <f t="shared" si="3"/>
        <v>0</v>
      </c>
      <c r="F35" s="21"/>
      <c r="G35" s="1"/>
      <c r="H35" s="132" t="s">
        <v>78</v>
      </c>
      <c r="I35" s="176"/>
      <c r="J35" s="37"/>
      <c r="K35" s="37"/>
    </row>
    <row r="36" spans="1:11" ht="16.5" thickBot="1" x14ac:dyDescent="0.3">
      <c r="A36" s="1"/>
      <c r="B36" s="62"/>
      <c r="C36" s="1"/>
      <c r="D36" s="52" t="s">
        <v>31</v>
      </c>
      <c r="E36" s="51">
        <f>SUM(E30:E35)</f>
        <v>0</v>
      </c>
      <c r="F36" s="21"/>
      <c r="G36" s="1"/>
      <c r="H36" s="39" t="s">
        <v>79</v>
      </c>
      <c r="I36" s="40">
        <f>I32+I35</f>
        <v>0</v>
      </c>
      <c r="J36" s="37"/>
      <c r="K36" s="37"/>
    </row>
    <row r="37" spans="1:11" ht="16.5" customHeight="1" thickBot="1" x14ac:dyDescent="0.3">
      <c r="A37" s="1"/>
      <c r="B37" s="62"/>
      <c r="C37" s="1"/>
      <c r="D37" s="1"/>
      <c r="E37" s="1"/>
      <c r="F37" s="21"/>
      <c r="G37" s="1"/>
      <c r="H37" s="133"/>
      <c r="I37" s="134"/>
      <c r="J37" s="37"/>
      <c r="K37" s="37"/>
    </row>
    <row r="38" spans="1:11" ht="16.5" customHeight="1" thickBot="1" x14ac:dyDescent="0.3">
      <c r="A38" s="26" t="s">
        <v>1</v>
      </c>
      <c r="B38" s="63" t="s">
        <v>69</v>
      </c>
      <c r="C38" s="14" t="s">
        <v>28</v>
      </c>
      <c r="D38" s="54" t="s">
        <v>29</v>
      </c>
      <c r="E38" s="14" t="s">
        <v>2</v>
      </c>
      <c r="F38" s="21"/>
      <c r="G38" s="1"/>
      <c r="H38" s="55" t="s">
        <v>32</v>
      </c>
      <c r="I38" s="27"/>
      <c r="J38" s="28"/>
      <c r="K38" s="29"/>
    </row>
    <row r="39" spans="1:11" ht="16.5" customHeight="1" thickBot="1" x14ac:dyDescent="0.3">
      <c r="A39" s="32">
        <v>19</v>
      </c>
      <c r="B39" s="64" t="s">
        <v>60</v>
      </c>
      <c r="C39" s="103"/>
      <c r="D39" s="148">
        <v>2.95</v>
      </c>
      <c r="E39" s="12">
        <f t="shared" ref="E39:E40" si="4">C39*D39</f>
        <v>0</v>
      </c>
      <c r="F39" s="20"/>
      <c r="G39" s="1"/>
      <c r="H39" s="173"/>
      <c r="I39" s="174"/>
      <c r="J39" s="174"/>
      <c r="K39" s="175"/>
    </row>
    <row r="40" spans="1:11" ht="15.75" customHeight="1" thickBot="1" x14ac:dyDescent="0.3">
      <c r="A40" s="25">
        <v>20</v>
      </c>
      <c r="B40" s="60" t="s">
        <v>61</v>
      </c>
      <c r="C40" s="105"/>
      <c r="D40" s="148">
        <v>4.1500000000000004</v>
      </c>
      <c r="E40" s="12">
        <f t="shared" si="4"/>
        <v>0</v>
      </c>
      <c r="F40" s="21"/>
      <c r="G40" s="1"/>
      <c r="H40" s="167"/>
      <c r="I40" s="168"/>
      <c r="J40" s="168"/>
      <c r="K40" s="169"/>
    </row>
    <row r="41" spans="1:11" s="1" customFormat="1" ht="15.75" customHeight="1" thickBot="1" x14ac:dyDescent="0.3">
      <c r="A41" s="34"/>
      <c r="B41" s="65"/>
      <c r="C41" s="33"/>
      <c r="D41" s="128" t="s">
        <v>31</v>
      </c>
      <c r="E41" s="12">
        <f>SUM(E39:E40)</f>
        <v>0</v>
      </c>
      <c r="F41" s="21"/>
      <c r="G41" s="8"/>
      <c r="H41" s="167"/>
      <c r="I41" s="168"/>
      <c r="J41" s="168"/>
      <c r="K41" s="169"/>
    </row>
    <row r="42" spans="1:11" s="1" customFormat="1" ht="15.75" customHeight="1" thickBot="1" x14ac:dyDescent="0.3">
      <c r="B42" s="62"/>
      <c r="F42" s="21"/>
      <c r="H42" s="167"/>
      <c r="I42" s="168"/>
      <c r="J42" s="168"/>
      <c r="K42" s="169"/>
    </row>
    <row r="43" spans="1:11" s="1" customFormat="1" ht="15.75" customHeight="1" thickBot="1" x14ac:dyDescent="0.3">
      <c r="A43" s="26" t="s">
        <v>1</v>
      </c>
      <c r="B43" s="66" t="s">
        <v>68</v>
      </c>
      <c r="C43" s="14" t="s">
        <v>28</v>
      </c>
      <c r="D43" s="84" t="s">
        <v>29</v>
      </c>
      <c r="E43" s="14" t="s">
        <v>2</v>
      </c>
      <c r="F43" s="21"/>
      <c r="H43" s="167"/>
      <c r="I43" s="168"/>
      <c r="J43" s="168"/>
      <c r="K43" s="169"/>
    </row>
    <row r="44" spans="1:11" ht="16.5" customHeight="1" x14ac:dyDescent="0.25">
      <c r="A44" s="113">
        <v>17</v>
      </c>
      <c r="B44" s="67" t="s">
        <v>43</v>
      </c>
      <c r="C44" s="114"/>
      <c r="D44" s="150">
        <v>6.5</v>
      </c>
      <c r="E44" s="43">
        <f t="shared" ref="E44:E49" si="5">C44*D44</f>
        <v>0</v>
      </c>
      <c r="F44" s="21"/>
      <c r="G44" s="1"/>
      <c r="H44" s="167"/>
      <c r="I44" s="168"/>
      <c r="J44" s="168"/>
      <c r="K44" s="169"/>
    </row>
    <row r="45" spans="1:11" x14ac:dyDescent="0.25">
      <c r="A45" s="116">
        <v>18</v>
      </c>
      <c r="B45" s="68" t="s">
        <v>70</v>
      </c>
      <c r="C45" s="123"/>
      <c r="D45" s="151">
        <v>5.25</v>
      </c>
      <c r="E45" s="44">
        <f t="shared" si="5"/>
        <v>0</v>
      </c>
      <c r="F45" s="21"/>
      <c r="G45" s="1"/>
      <c r="H45" s="167"/>
      <c r="I45" s="168"/>
      <c r="J45" s="168"/>
      <c r="K45" s="169"/>
    </row>
    <row r="46" spans="1:11" x14ac:dyDescent="0.25">
      <c r="A46" s="116">
        <v>19</v>
      </c>
      <c r="B46" s="68" t="s">
        <v>56</v>
      </c>
      <c r="C46" s="118"/>
      <c r="D46" s="151">
        <v>4.95</v>
      </c>
      <c r="E46" s="44">
        <f t="shared" si="5"/>
        <v>0</v>
      </c>
      <c r="G46" s="1"/>
      <c r="H46" s="167"/>
      <c r="I46" s="168"/>
      <c r="J46" s="168"/>
      <c r="K46" s="169"/>
    </row>
    <row r="47" spans="1:11" s="1" customFormat="1" x14ac:dyDescent="0.25">
      <c r="A47" s="116">
        <v>20</v>
      </c>
      <c r="B47" s="68" t="s">
        <v>38</v>
      </c>
      <c r="C47" s="118"/>
      <c r="D47" s="151">
        <v>5.5</v>
      </c>
      <c r="E47" s="44">
        <f t="shared" si="5"/>
        <v>0</v>
      </c>
      <c r="H47" s="167"/>
      <c r="I47" s="168"/>
      <c r="J47" s="168"/>
      <c r="K47" s="169"/>
    </row>
    <row r="48" spans="1:11" ht="15.75" thickBot="1" x14ac:dyDescent="0.3">
      <c r="A48" s="122">
        <v>21</v>
      </c>
      <c r="B48" s="69" t="s">
        <v>71</v>
      </c>
      <c r="C48" s="118"/>
      <c r="D48" s="152">
        <v>7.5</v>
      </c>
      <c r="E48" s="44">
        <f t="shared" si="5"/>
        <v>0</v>
      </c>
      <c r="G48" s="1"/>
      <c r="H48" s="56" t="s">
        <v>33</v>
      </c>
      <c r="I48" s="171"/>
      <c r="J48" s="171"/>
      <c r="K48" s="172"/>
    </row>
    <row r="49" spans="1:11" ht="15.75" thickBot="1" x14ac:dyDescent="0.3">
      <c r="A49" s="122"/>
      <c r="B49" s="69"/>
      <c r="C49" s="124"/>
      <c r="D49" s="152"/>
      <c r="E49" s="13">
        <f t="shared" si="5"/>
        <v>0</v>
      </c>
      <c r="G49" s="1"/>
      <c r="H49" s="170" t="s">
        <v>46</v>
      </c>
      <c r="I49" s="170"/>
      <c r="J49" s="170"/>
      <c r="K49" s="170"/>
    </row>
    <row r="50" spans="1:11" ht="15.75" thickBot="1" x14ac:dyDescent="0.3">
      <c r="A50" s="1"/>
      <c r="B50" s="1"/>
      <c r="C50" s="1"/>
      <c r="D50" s="128" t="s">
        <v>31</v>
      </c>
      <c r="E50" s="13">
        <f>SUM(E44:E49)</f>
        <v>0</v>
      </c>
      <c r="G50" s="1"/>
      <c r="H50" s="170"/>
      <c r="I50" s="170"/>
      <c r="J50" s="170"/>
      <c r="K50" s="170"/>
    </row>
  </sheetData>
  <sheetProtection algorithmName="SHA-512" hashValue="fUmubvcqJ4/tvq3jScPsgb3fGWAz6cBz7Pfj/vCdNmHpH4vjsguO13dB9ViPoNv+QKMFSnafvbgdhHY0Z/omgw==" saltValue="o236rXWcvzdPX1S6EAljzQ==" spinCount="100000" sheet="1" objects="1" scenarios="1"/>
  <protectedRanges>
    <protectedRange sqref="C3:E6 C9:D9 C11:D11 C12:E12 C30:C35 C39:C40 C44:C49 K12 I15:I23 I48:K48 H39:K47 C15:C26" name="Plage1"/>
    <protectedRange sqref="K4:K11" name="Plage1_1"/>
    <protectedRange sqref="I26:I28 I35" name="Plage1_2_1"/>
  </protectedRanges>
  <mergeCells count="18">
    <mergeCell ref="H39:K39"/>
    <mergeCell ref="H40:K40"/>
    <mergeCell ref="H41:K41"/>
    <mergeCell ref="H42:K42"/>
    <mergeCell ref="H46:K46"/>
    <mergeCell ref="H47:K47"/>
    <mergeCell ref="H49:K50"/>
    <mergeCell ref="I48:K48"/>
    <mergeCell ref="H43:K43"/>
    <mergeCell ref="H44:K44"/>
    <mergeCell ref="H45:K45"/>
    <mergeCell ref="H34:I34"/>
    <mergeCell ref="C2:E2"/>
    <mergeCell ref="C12:E12"/>
    <mergeCell ref="C3:E3"/>
    <mergeCell ref="C4:E4"/>
    <mergeCell ref="C5:E5"/>
    <mergeCell ref="C6:E6"/>
  </mergeCells>
  <hyperlinks>
    <hyperlink ref="I4" r:id="rId1" xr:uid="{DF81FBA2-4A8F-4DCB-928D-3A3F97807825}"/>
    <hyperlink ref="I5" r:id="rId2" xr:uid="{7FF55360-B8E1-4AC1-922C-04EFF7389205}"/>
    <hyperlink ref="I6" r:id="rId3" xr:uid="{CBC122FF-1BEA-4EB8-9AC6-426AACFC5BE7}"/>
    <hyperlink ref="I7" r:id="rId4" xr:uid="{AEC87CC1-835C-4DE9-ADD0-B56FD91B4172}"/>
    <hyperlink ref="I8" r:id="rId5" xr:uid="{6B80A52E-3F01-4CFA-90EB-AAB0428D4570}"/>
    <hyperlink ref="I9" r:id="rId6" xr:uid="{483E7B56-4C8D-4896-9837-FD21CA81D64A}"/>
    <hyperlink ref="I10" r:id="rId7" xr:uid="{9B60E1B2-DA39-4F45-BBF3-E5514CA88858}"/>
    <hyperlink ref="I11" r:id="rId8" xr:uid="{FFA30407-B787-4F99-9ACD-4F3B27914A52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7" orientation="landscape" r:id="rId9"/>
  <headerFooter>
    <oddFooter>&amp;C&amp;F&amp;A</oddFooter>
  </headerFooter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F8F6623040941AD08DB213BAE013A" ma:contentTypeVersion="6" ma:contentTypeDescription="Create a new document." ma:contentTypeScope="" ma:versionID="dfa6e7fdc7962bc686c806478861b176">
  <xsd:schema xmlns:xsd="http://www.w3.org/2001/XMLSchema" xmlns:xs="http://www.w3.org/2001/XMLSchema" xmlns:p="http://schemas.microsoft.com/office/2006/metadata/properties" xmlns:ns2="969e2f0c-e5ab-4556-852b-86f2e0430e00" xmlns:ns3="d9182e46-f14b-4d21-a236-ed4fefeccf9d" targetNamespace="http://schemas.microsoft.com/office/2006/metadata/properties" ma:root="true" ma:fieldsID="fe58ebe5306821469840f8cfb4508107" ns2:_="" ns3:_="">
    <xsd:import namespace="969e2f0c-e5ab-4556-852b-86f2e0430e00"/>
    <xsd:import namespace="d9182e46-f14b-4d21-a236-ed4fefecc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e2f0c-e5ab-4556-852b-86f2e0430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2e46-f14b-4d21-a236-ed4fefecc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39F60A-5950-4098-8ABA-6E6BBF65F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e2f0c-e5ab-4556-852b-86f2e0430e00"/>
    <ds:schemaRef ds:uri="d9182e46-f14b-4d21-a236-ed4fefecc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038F00-370B-4814-9CCA-603402E7D748}">
  <ds:schemaRefs>
    <ds:schemaRef ds:uri="899935c1-d27b-4e20-88ce-c89a1eb7b190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146ba2ba-9187-4297-8cf7-0e864e01559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Main CateringMenu</vt:lpstr>
      <vt:lpstr>'Main CateringMenu'!Zone_d_impression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Christine Verneuil</cp:lastModifiedBy>
  <cp:lastPrinted>2021-08-05T18:40:08Z</cp:lastPrinted>
  <dcterms:created xsi:type="dcterms:W3CDTF">2016-06-16T11:35:40Z</dcterms:created>
  <dcterms:modified xsi:type="dcterms:W3CDTF">2021-08-19T21:03:33Z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0x010100001F8F6623040941AD08DB213BAE013A</vt:lpwstr>
  </property>
  <property fmtid="{D5CDD505-2E9C-101B-9397-08002B2CF9AE}" pid="3" name="Order">
    <vt:r8>1511600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